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harepoint.dhitechnical.com/sites/dhitechnical/Shared Documents/Network/"/>
    </mc:Choice>
  </mc:AlternateContent>
  <xr:revisionPtr revIDLastSave="2" documentId="8_{84643E9F-A5A1-44F3-A84F-90C139811C82}" xr6:coauthVersionLast="47" xr6:coauthVersionMax="47" xr10:uidLastSave="{B70BCE87-A821-4BA8-8D15-DF8CF685D3C9}"/>
  <bookViews>
    <workbookView xWindow="-120" yWindow="-120" windowWidth="29040" windowHeight="15720" tabRatio="500" activeTab="2" xr2:uid="{00000000-000D-0000-FFFF-FFFF00000000}"/>
  </bookViews>
  <sheets>
    <sheet name="SETUP" sheetId="5" r:id="rId1"/>
    <sheet name="TA904" sheetId="4" r:id="rId2"/>
    <sheet name="TA908" sheetId="3" r:id="rId3"/>
    <sheet name="TA908e" sheetId="1" r:id="rId4"/>
    <sheet name="Sheet1" sheetId="6" state="hidden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7" i="1" l="1"/>
  <c r="A182" i="1"/>
  <c r="A179" i="1"/>
  <c r="A178" i="1"/>
  <c r="A177" i="1"/>
  <c r="A149" i="1"/>
  <c r="A137" i="1"/>
  <c r="A85" i="1"/>
  <c r="A84" i="1"/>
  <c r="A28" i="1"/>
  <c r="A17" i="1"/>
  <c r="A16" i="1"/>
  <c r="A5" i="1"/>
  <c r="A4" i="1"/>
  <c r="A186" i="3"/>
  <c r="A183" i="3"/>
  <c r="A182" i="3"/>
  <c r="A181" i="3"/>
  <c r="A153" i="3"/>
  <c r="A141" i="3"/>
  <c r="A89" i="3"/>
  <c r="A88" i="3"/>
  <c r="A64" i="3"/>
  <c r="A34" i="3"/>
  <c r="A23" i="3"/>
  <c r="A22" i="3"/>
  <c r="A11" i="3"/>
  <c r="A10" i="3"/>
  <c r="A10" i="4"/>
  <c r="A170" i="4"/>
  <c r="A167" i="4"/>
  <c r="A166" i="4"/>
  <c r="A165" i="4"/>
  <c r="A89" i="4"/>
  <c r="A88" i="4"/>
  <c r="A23" i="4"/>
  <c r="A11" i="4"/>
  <c r="A64" i="4"/>
  <c r="A137" i="4"/>
  <c r="A125" i="4"/>
  <c r="A22" i="4"/>
  <c r="A34" i="4"/>
</calcChain>
</file>

<file path=xl/sharedStrings.xml><?xml version="1.0" encoding="utf-8"?>
<sst xmlns="http://schemas.openxmlformats.org/spreadsheetml/2006/main" count="710" uniqueCount="147">
  <si>
    <t>!</t>
  </si>
  <si>
    <t>clock timezone -5-Eastern-Time</t>
  </si>
  <si>
    <t>ip subnet-zero</t>
  </si>
  <si>
    <t>ip classless</t>
  </si>
  <si>
    <t>ip routing</t>
  </si>
  <si>
    <t>ipv6 unicast-routing</t>
  </si>
  <si>
    <t>event-history on</t>
  </si>
  <si>
    <t>no logging forwarding</t>
  </si>
  <si>
    <t>no logging console</t>
  </si>
  <si>
    <t>no logging email</t>
  </si>
  <si>
    <t>service password-encryption</t>
  </si>
  <si>
    <t>ip firewall</t>
  </si>
  <si>
    <t>no ip firewall alg msn</t>
  </si>
  <si>
    <t>no ip firewall alg mszone</t>
  </si>
  <si>
    <t>no ip firewall alg h323</t>
  </si>
  <si>
    <t>qos map VOIP 10</t>
  </si>
  <si>
    <t xml:space="preserve">  match ip list SIP-SERVER</t>
  </si>
  <si>
    <t xml:space="preserve">  set dscp ef</t>
  </si>
  <si>
    <t>interface eth 0/1</t>
  </si>
  <si>
    <t xml:space="preserve">  description Wan Link to ISP</t>
  </si>
  <si>
    <t xml:space="preserve">  media-gateway ip primary</t>
  </si>
  <si>
    <t xml:space="preserve">  qos-policy out VOIP</t>
  </si>
  <si>
    <t xml:space="preserve">  no shutdown</t>
  </si>
  <si>
    <t>interface eth 0/2</t>
  </si>
  <si>
    <t xml:space="preserve">  no ip address</t>
  </si>
  <si>
    <t xml:space="preserve">  shutdown</t>
  </si>
  <si>
    <t>interface t1 0/1</t>
  </si>
  <si>
    <t>interface t1 0/2</t>
  </si>
  <si>
    <t>interface t1 0/3</t>
  </si>
  <si>
    <t>interface t1 0/4</t>
  </si>
  <si>
    <t xml:space="preserve">  description PRI TO PBX</t>
  </si>
  <si>
    <t xml:space="preserve">  tdm-group 1 timeslots 1-24 speed 64</t>
  </si>
  <si>
    <t>interface pri 1</t>
  </si>
  <si>
    <t xml:space="preserve">  isdn name-delivery setup</t>
  </si>
  <si>
    <t xml:space="preserve">  connect t1 0/4 tdm-group 1</t>
  </si>
  <si>
    <t>interface fxs 0/1</t>
  </si>
  <si>
    <t>interface fxs 0/2</t>
  </si>
  <si>
    <t>interface fxs 0/3</t>
  </si>
  <si>
    <t>interface fxs 0/4</t>
  </si>
  <si>
    <t>interface fxs 0/5</t>
  </si>
  <si>
    <t>interface fxs 0/6</t>
  </si>
  <si>
    <t>interface fxs 0/7</t>
  </si>
  <si>
    <t>interface fxs 0/8</t>
  </si>
  <si>
    <t>isdn-group 1</t>
  </si>
  <si>
    <t xml:space="preserve">  connect pri 1</t>
  </si>
  <si>
    <t>ip access-list extended SIP-SERVER</t>
  </si>
  <si>
    <t>no tftp server</t>
  </si>
  <si>
    <t>no tftp server overwrite</t>
  </si>
  <si>
    <t>http server</t>
  </si>
  <si>
    <t>http secure-server</t>
  </si>
  <si>
    <t>no snmp agent</t>
  </si>
  <si>
    <t>no ip ftp server</t>
  </si>
  <si>
    <t>no ip scp server</t>
  </si>
  <si>
    <t>no ip sntp server</t>
  </si>
  <si>
    <t>voice feature-mode network</t>
  </si>
  <si>
    <t>voice forward-mode network</t>
  </si>
  <si>
    <t>voice codec-list VOICE</t>
  </si>
  <si>
    <t xml:space="preserve">  default</t>
  </si>
  <si>
    <t xml:space="preserve">  codec g711ulaw</t>
  </si>
  <si>
    <t>voice trunk T01 type sip</t>
  </si>
  <si>
    <t xml:space="preserve">  description "SIP Trunk"</t>
  </si>
  <si>
    <t xml:space="preserve">  reject-external</t>
  </si>
  <si>
    <t xml:space="preserve">  trust-domain</t>
  </si>
  <si>
    <t xml:space="preserve">  codec-list VOICE both</t>
  </si>
  <si>
    <t>voice trunk T02 type isdn</t>
  </si>
  <si>
    <t xml:space="preserve">  description "ISDN Link to Customer PBX Equipment"</t>
  </si>
  <si>
    <t xml:space="preserve">  connect isdn-group 1</t>
  </si>
  <si>
    <t xml:space="preserve">  rtp delay-mode adaptive</t>
  </si>
  <si>
    <t xml:space="preserve">  rtp qos dscp 46</t>
  </si>
  <si>
    <t xml:space="preserve">  codec-list VOICE</t>
  </si>
  <si>
    <t>voice grouped-trunk PRI</t>
  </si>
  <si>
    <t xml:space="preserve">  trunk T02</t>
  </si>
  <si>
    <t xml:space="preserve">  accept $ cost 0</t>
  </si>
  <si>
    <t>voice grouped-trunk SIP</t>
  </si>
  <si>
    <t xml:space="preserve">  trunk T01</t>
  </si>
  <si>
    <t>ip rtp symmetric-filter</t>
  </si>
  <si>
    <t>line con 0</t>
  </si>
  <si>
    <t xml:space="preserve">  login local-userlist</t>
  </si>
  <si>
    <t xml:space="preserve">  line-timeout 30</t>
  </si>
  <si>
    <t>line telnet 0 4</t>
  </si>
  <si>
    <t>line ssh 0 4</t>
  </si>
  <si>
    <t>sntp server 64.94.196.70</t>
  </si>
  <si>
    <t>end</t>
  </si>
  <si>
    <t>conf t</t>
  </si>
  <si>
    <t xml:space="preserve">  exit</t>
  </si>
  <si>
    <t>WAN IP Block:</t>
  </si>
  <si>
    <t>Octet1:</t>
  </si>
  <si>
    <t>Octet2:</t>
  </si>
  <si>
    <t>Octet3:</t>
  </si>
  <si>
    <t>Octet4:</t>
  </si>
  <si>
    <t>SUBNET MASK:</t>
  </si>
  <si>
    <t>SIP Trunk Parameters:</t>
  </si>
  <si>
    <t>SIP Username:</t>
  </si>
  <si>
    <t>SIP Password:</t>
  </si>
  <si>
    <t>SIP Registration Hostname:</t>
  </si>
  <si>
    <t>DNS Servers:</t>
  </si>
  <si>
    <t>Primary DNS</t>
  </si>
  <si>
    <t>Secondary DNS:</t>
  </si>
  <si>
    <t>Login Credentials:</t>
  </si>
  <si>
    <t>Username:</t>
  </si>
  <si>
    <t>Password:</t>
  </si>
  <si>
    <t>Enable Password:</t>
  </si>
  <si>
    <t>ISDN Switch Type:</t>
  </si>
  <si>
    <t>DNIS digits-transferred:</t>
  </si>
  <si>
    <t>ni2</t>
  </si>
  <si>
    <t>5ess</t>
  </si>
  <si>
    <t>4ess</t>
  </si>
  <si>
    <t>dms100</t>
  </si>
  <si>
    <t>all</t>
  </si>
  <si>
    <t xml:space="preserve">  connect t1 0/2 tdm-group 1</t>
  </si>
  <si>
    <t>Default Gateway:</t>
  </si>
  <si>
    <t>wr mem</t>
  </si>
  <si>
    <t xml:space="preserve">  ip access-policy Public</t>
  </si>
  <si>
    <t>ip access-list extended ADMIN</t>
  </si>
  <si>
    <t xml:space="preserve">  permit tcp any  any eq ssh</t>
  </si>
  <si>
    <t xml:space="preserve">  permit tcp any  any eq www</t>
  </si>
  <si>
    <t xml:space="preserve">  permit icmp any  any</t>
  </si>
  <si>
    <t>ip policy-class Public</t>
  </si>
  <si>
    <t xml:space="preserve">  allow list ADMIN self</t>
  </si>
  <si>
    <t xml:space="preserve">  allow list SIP-SERVER self</t>
  </si>
  <si>
    <t xml:space="preserve">  resource-selection linear ascending</t>
  </si>
  <si>
    <t>8.8.4.4</t>
  </si>
  <si>
    <t>172.16.0.1</t>
  </si>
  <si>
    <t>pbx.dhitechnical.com</t>
  </si>
  <si>
    <t>CPE Hostname:</t>
  </si>
  <si>
    <t>8.8.8.8</t>
  </si>
  <si>
    <t>Set Default Gateway</t>
  </si>
  <si>
    <t>SIP Trunk Auth Settings</t>
  </si>
  <si>
    <t>SIP Username</t>
  </si>
  <si>
    <t>SIP Password</t>
  </si>
  <si>
    <t>USERNAME</t>
  </si>
  <si>
    <t>PASSWORD</t>
  </si>
  <si>
    <t>SIP Server Hostname</t>
  </si>
  <si>
    <t>local_user</t>
  </si>
  <si>
    <t>Local_pass</t>
  </si>
  <si>
    <t>Set Local Username/Password</t>
  </si>
  <si>
    <t>Set the PRI/T1 Switch type</t>
  </si>
  <si>
    <t xml:space="preserve">Set digit-transfer </t>
  </si>
  <si>
    <t>HOSTNAME</t>
  </si>
  <si>
    <t>Set Hostname</t>
  </si>
  <si>
    <t>Set WAN facing IP Address</t>
  </si>
  <si>
    <t>Set WAN Subnet mask</t>
  </si>
  <si>
    <t>Set DNS</t>
  </si>
  <si>
    <t>Set Primary DNS</t>
  </si>
  <si>
    <t>Set Secondary DNS</t>
  </si>
  <si>
    <t>Local Username</t>
  </si>
  <si>
    <t>Local 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</si>
</sst>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color rgb="FFFF0000"/>
      <name val="Calibri"/>
      <scheme val="minor"/>
    </font>
    <font>
      <sz val="12"/>
      <color rgb="FF000000"/>
      <name val="Helvetica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1" fillId="0" borderId="0" xfId="0" applyFont="1" applyFill="1"/>
    <xf numFmtId="0" fontId="8" fillId="0" borderId="0" xfId="0" applyFont="1" applyAlignment="1">
      <alignment horizontal="center" vertical="center"/>
    </xf>
    <xf numFmtId="0" fontId="9" fillId="0" borderId="0" xfId="0" applyFon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33"/>
  <sheetViews>
    <sheetView topLeftCell="A9" workbookViewId="0">
      <selection activeCell="C29" sqref="C29"/>
    </sheetView>
  </sheetViews>
  <sheetFormatPr defaultColWidth="10.875" defaultRowHeight="15.75" x14ac:dyDescent="0.25"/>
  <cols>
    <col min="1" max="1" width="53.625" style="2" customWidth="1"/>
    <col min="2" max="2" width="54" style="2" customWidth="1"/>
    <col min="3" max="3" width="86.5" style="2" customWidth="1"/>
    <col min="4" max="16384" width="10.875" style="2"/>
  </cols>
  <sheetData>
    <row r="1" spans="1:24" ht="18.75" x14ac:dyDescent="0.25">
      <c r="A1" s="3" t="s">
        <v>124</v>
      </c>
      <c r="B1" s="6" t="s">
        <v>138</v>
      </c>
      <c r="C1" s="10" t="s">
        <v>139</v>
      </c>
      <c r="X1" s="2" t="s">
        <v>104</v>
      </c>
    </row>
    <row r="2" spans="1:24" x14ac:dyDescent="0.25">
      <c r="X2" s="2" t="s">
        <v>105</v>
      </c>
    </row>
    <row r="3" spans="1:24" ht="18.75" x14ac:dyDescent="0.25">
      <c r="A3" s="3" t="s">
        <v>85</v>
      </c>
      <c r="C3" s="10" t="s">
        <v>140</v>
      </c>
      <c r="X3" s="2" t="s">
        <v>106</v>
      </c>
    </row>
    <row r="4" spans="1:24" x14ac:dyDescent="0.25">
      <c r="A4" s="2" t="s">
        <v>86</v>
      </c>
      <c r="B4" s="6">
        <v>172</v>
      </c>
      <c r="X4" s="2" t="s">
        <v>107</v>
      </c>
    </row>
    <row r="5" spans="1:24" x14ac:dyDescent="0.25">
      <c r="A5" s="2" t="s">
        <v>87</v>
      </c>
      <c r="B5" s="6">
        <v>16</v>
      </c>
    </row>
    <row r="6" spans="1:24" x14ac:dyDescent="0.25">
      <c r="A6" s="2" t="s">
        <v>88</v>
      </c>
      <c r="B6" s="6">
        <v>0</v>
      </c>
    </row>
    <row r="7" spans="1:24" x14ac:dyDescent="0.25">
      <c r="A7" s="2" t="s">
        <v>89</v>
      </c>
      <c r="B7" s="6">
        <v>111</v>
      </c>
    </row>
    <row r="9" spans="1:24" ht="18.75" x14ac:dyDescent="0.25">
      <c r="A9" s="3" t="s">
        <v>90</v>
      </c>
      <c r="C9" s="10" t="s">
        <v>141</v>
      </c>
    </row>
    <row r="10" spans="1:24" x14ac:dyDescent="0.25">
      <c r="A10" s="2" t="s">
        <v>86</v>
      </c>
      <c r="B10" s="6">
        <v>255</v>
      </c>
    </row>
    <row r="11" spans="1:24" x14ac:dyDescent="0.25">
      <c r="A11" s="2" t="s">
        <v>87</v>
      </c>
      <c r="B11" s="6">
        <v>255</v>
      </c>
    </row>
    <row r="12" spans="1:24" x14ac:dyDescent="0.25">
      <c r="A12" s="2" t="s">
        <v>88</v>
      </c>
      <c r="B12" s="6">
        <v>255</v>
      </c>
    </row>
    <row r="13" spans="1:24" ht="18.75" x14ac:dyDescent="0.25">
      <c r="A13" s="2" t="s">
        <v>89</v>
      </c>
      <c r="B13" s="6">
        <v>0</v>
      </c>
      <c r="C13" s="4"/>
    </row>
    <row r="15" spans="1:24" ht="18.75" x14ac:dyDescent="0.25">
      <c r="A15" s="3" t="s">
        <v>110</v>
      </c>
      <c r="B15" s="6" t="s">
        <v>122</v>
      </c>
      <c r="C15" s="10" t="s">
        <v>126</v>
      </c>
    </row>
    <row r="17" spans="1:3" ht="18.75" x14ac:dyDescent="0.25">
      <c r="A17" s="3" t="s">
        <v>95</v>
      </c>
      <c r="C17" s="10" t="s">
        <v>142</v>
      </c>
    </row>
    <row r="18" spans="1:3" x14ac:dyDescent="0.25">
      <c r="A18" s="2" t="s">
        <v>96</v>
      </c>
      <c r="B18" s="6" t="s">
        <v>125</v>
      </c>
      <c r="C18" s="10" t="s">
        <v>143</v>
      </c>
    </row>
    <row r="19" spans="1:3" x14ac:dyDescent="0.25">
      <c r="A19" s="2" t="s">
        <v>97</v>
      </c>
      <c r="B19" s="6" t="s">
        <v>121</v>
      </c>
      <c r="C19" s="10" t="s">
        <v>144</v>
      </c>
    </row>
    <row r="21" spans="1:3" ht="18.75" x14ac:dyDescent="0.25">
      <c r="A21" s="3" t="s">
        <v>91</v>
      </c>
      <c r="C21" s="10" t="s">
        <v>127</v>
      </c>
    </row>
    <row r="22" spans="1:3" x14ac:dyDescent="0.25">
      <c r="A22" s="2" t="s">
        <v>92</v>
      </c>
      <c r="B22" s="8" t="s">
        <v>130</v>
      </c>
      <c r="C22" s="10" t="s">
        <v>128</v>
      </c>
    </row>
    <row r="23" spans="1:3" x14ac:dyDescent="0.25">
      <c r="A23" s="2" t="s">
        <v>93</v>
      </c>
      <c r="B23" s="6" t="s">
        <v>131</v>
      </c>
      <c r="C23" s="10" t="s">
        <v>129</v>
      </c>
    </row>
    <row r="24" spans="1:3" x14ac:dyDescent="0.25">
      <c r="A24" s="2" t="s">
        <v>94</v>
      </c>
      <c r="B24" s="6" t="s">
        <v>123</v>
      </c>
      <c r="C24" s="10" t="s">
        <v>132</v>
      </c>
    </row>
    <row r="26" spans="1:3" ht="18.75" x14ac:dyDescent="0.25">
      <c r="A26" s="3" t="s">
        <v>98</v>
      </c>
      <c r="C26" s="10" t="s">
        <v>135</v>
      </c>
    </row>
    <row r="27" spans="1:3" x14ac:dyDescent="0.25">
      <c r="A27" s="2" t="s">
        <v>99</v>
      </c>
      <c r="B27" s="6" t="s">
        <v>133</v>
      </c>
      <c r="C27" s="10" t="s">
        <v>145</v>
      </c>
    </row>
    <row r="28" spans="1:3" x14ac:dyDescent="0.25">
      <c r="A28" s="2" t="s">
        <v>100</v>
      </c>
      <c r="B28" s="6" t="s">
        <v>134</v>
      </c>
      <c r="C28" s="10" t="s">
        <v>146</v>
      </c>
    </row>
    <row r="29" spans="1:3" x14ac:dyDescent="0.25">
      <c r="A29" s="2" t="s">
        <v>101</v>
      </c>
      <c r="B29" s="6"/>
    </row>
    <row r="31" spans="1:3" ht="18.75" x14ac:dyDescent="0.25">
      <c r="A31" s="3" t="s">
        <v>102</v>
      </c>
      <c r="B31" s="6" t="s">
        <v>104</v>
      </c>
      <c r="C31" s="10" t="s">
        <v>136</v>
      </c>
    </row>
    <row r="33" spans="1:3" ht="18.75" x14ac:dyDescent="0.25">
      <c r="A33" s="3" t="s">
        <v>103</v>
      </c>
      <c r="B33" s="6" t="s">
        <v>108</v>
      </c>
      <c r="C33" s="10" t="s">
        <v>137</v>
      </c>
    </row>
  </sheetData>
  <phoneticPr fontId="7" type="noConversion"/>
  <pageMargins left="0.75" right="0.75" top="1" bottom="1" header="0.5" footer="0.5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Sheet1!$A$1:$A$5</xm:f>
          </x14:formula1>
          <xm:sqref>B31</xm:sqref>
        </x14:dataValidation>
        <x14:dataValidation type="list" allowBlank="1" showInputMessage="1" showErrorMessage="1" xr:uid="{00000000-0002-0000-0000-000001000000}">
          <x14:formula1>
            <xm:f>Sheet1!$A$5:$A$10</xm:f>
          </x14:formula1>
          <xm:sqref>B33</xm:sqref>
        </x14:dataValidation>
        <x14:dataValidation type="list" allowBlank="1" showInputMessage="1" showErrorMessage="1" xr:uid="{00000000-0002-0000-0000-000002000000}">
          <x14:formula1>
            <xm:f>Sheet1!$A$11:$A$18</xm:f>
          </x14:formula1>
          <xm:sqref>B13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1"/>
  <sheetViews>
    <sheetView topLeftCell="A77" workbookViewId="0">
      <selection activeCell="A108" sqref="A89:A108"/>
    </sheetView>
  </sheetViews>
  <sheetFormatPr defaultColWidth="10.875" defaultRowHeight="23.25" x14ac:dyDescent="0.35"/>
  <cols>
    <col min="1" max="1" width="115.875" style="1" customWidth="1"/>
    <col min="2" max="16384" width="10.875" style="1"/>
  </cols>
  <sheetData>
    <row r="1" spans="1:1" x14ac:dyDescent="0.35">
      <c r="A1" s="1" t="s">
        <v>83</v>
      </c>
    </row>
    <row r="2" spans="1:1" x14ac:dyDescent="0.35">
      <c r="A2" s="1" t="s">
        <v>0</v>
      </c>
    </row>
    <row r="3" spans="1:1" x14ac:dyDescent="0.35">
      <c r="A3" s="1" t="s">
        <v>0</v>
      </c>
    </row>
    <row r="4" spans="1:1" x14ac:dyDescent="0.35">
      <c r="A4" s="1" t="s">
        <v>0</v>
      </c>
    </row>
    <row r="5" spans="1:1" x14ac:dyDescent="0.35">
      <c r="A5" s="1" t="s">
        <v>0</v>
      </c>
    </row>
    <row r="6" spans="1:1" x14ac:dyDescent="0.35">
      <c r="A6" s="1" t="s">
        <v>0</v>
      </c>
    </row>
    <row r="7" spans="1:1" x14ac:dyDescent="0.35">
      <c r="A7" s="1" t="s">
        <v>0</v>
      </c>
    </row>
    <row r="8" spans="1:1" x14ac:dyDescent="0.35">
      <c r="A8" s="1" t="s">
        <v>0</v>
      </c>
    </row>
    <row r="9" spans="1:1" x14ac:dyDescent="0.35">
      <c r="A9" s="1" t="s">
        <v>0</v>
      </c>
    </row>
    <row r="10" spans="1:1" x14ac:dyDescent="0.35">
      <c r="A10" s="7" t="str">
        <f>CONCATENATE("hostname ",SETUP!B1)</f>
        <v>hostname HOSTNAME</v>
      </c>
    </row>
    <row r="11" spans="1:1" x14ac:dyDescent="0.35">
      <c r="A11" s="7" t="str">
        <f>CONCATENATE("enable password md5 ",SETUP!B29)</f>
        <v xml:space="preserve">enable password md5 </v>
      </c>
    </row>
    <row r="12" spans="1:1" x14ac:dyDescent="0.35">
      <c r="A12" s="1" t="s">
        <v>0</v>
      </c>
    </row>
    <row r="13" spans="1:1" x14ac:dyDescent="0.35">
      <c r="A13" s="1" t="s">
        <v>0</v>
      </c>
    </row>
    <row r="14" spans="1:1" x14ac:dyDescent="0.35">
      <c r="A14" s="1" t="s">
        <v>1</v>
      </c>
    </row>
    <row r="15" spans="1:1" x14ac:dyDescent="0.35">
      <c r="A15" s="1" t="s">
        <v>0</v>
      </c>
    </row>
    <row r="16" spans="1:1" x14ac:dyDescent="0.35">
      <c r="A16" s="1" t="s">
        <v>2</v>
      </c>
    </row>
    <row r="17" spans="1:1" x14ac:dyDescent="0.35">
      <c r="A17" s="1" t="s">
        <v>3</v>
      </c>
    </row>
    <row r="18" spans="1:1" x14ac:dyDescent="0.35">
      <c r="A18" s="1" t="s">
        <v>4</v>
      </c>
    </row>
    <row r="19" spans="1:1" x14ac:dyDescent="0.35">
      <c r="A19" s="1" t="s">
        <v>5</v>
      </c>
    </row>
    <row r="20" spans="1:1" x14ac:dyDescent="0.35">
      <c r="A20" s="1" t="s">
        <v>0</v>
      </c>
    </row>
    <row r="21" spans="1:1" x14ac:dyDescent="0.35">
      <c r="A21" s="1" t="s">
        <v>0</v>
      </c>
    </row>
    <row r="22" spans="1:1" x14ac:dyDescent="0.35">
      <c r="A22" s="7" t="str">
        <f>CONCATENATE("domain-name ",SETUP!B24)</f>
        <v>domain-name pbx.dhitechnical.com</v>
      </c>
    </row>
    <row r="23" spans="1:1" x14ac:dyDescent="0.35">
      <c r="A23" s="7" t="str">
        <f>CONCATENATE("name-server ",SETUP!B18," ",SETUP!B19)</f>
        <v>name-server 8.8.8.8 8.8.4.4</v>
      </c>
    </row>
    <row r="24" spans="1:1" x14ac:dyDescent="0.35">
      <c r="A24" s="1" t="s">
        <v>0</v>
      </c>
    </row>
    <row r="25" spans="1:1" x14ac:dyDescent="0.35">
      <c r="A25" s="1" t="s">
        <v>0</v>
      </c>
    </row>
    <row r="26" spans="1:1" x14ac:dyDescent="0.35">
      <c r="A26" s="1" t="s">
        <v>0</v>
      </c>
    </row>
    <row r="27" spans="1:1" x14ac:dyDescent="0.35">
      <c r="A27" s="1" t="s">
        <v>6</v>
      </c>
    </row>
    <row r="28" spans="1:1" x14ac:dyDescent="0.35">
      <c r="A28" s="1" t="s">
        <v>7</v>
      </c>
    </row>
    <row r="29" spans="1:1" x14ac:dyDescent="0.35">
      <c r="A29" s="1" t="s">
        <v>8</v>
      </c>
    </row>
    <row r="30" spans="1:1" x14ac:dyDescent="0.35">
      <c r="A30" s="1" t="s">
        <v>9</v>
      </c>
    </row>
    <row r="31" spans="1:1" x14ac:dyDescent="0.35">
      <c r="A31" s="1" t="s">
        <v>0</v>
      </c>
    </row>
    <row r="32" spans="1:1" x14ac:dyDescent="0.35">
      <c r="A32" s="1" t="s">
        <v>10</v>
      </c>
    </row>
    <row r="33" spans="1:1" x14ac:dyDescent="0.35">
      <c r="A33" s="1" t="s">
        <v>0</v>
      </c>
    </row>
    <row r="34" spans="1:1" x14ac:dyDescent="0.35">
      <c r="A34" s="7" t="str">
        <f>CONCATENATE("username ",SETUP!B27," password ",SETUP!B28)</f>
        <v>username local_user password Local_pass</v>
      </c>
    </row>
    <row r="35" spans="1:1" x14ac:dyDescent="0.35">
      <c r="A35" s="1" t="s">
        <v>0</v>
      </c>
    </row>
    <row r="36" spans="1:1" x14ac:dyDescent="0.35">
      <c r="A36" s="1" t="s">
        <v>0</v>
      </c>
    </row>
    <row r="37" spans="1:1" x14ac:dyDescent="0.35">
      <c r="A37" s="1" t="s">
        <v>0</v>
      </c>
    </row>
    <row r="38" spans="1:1" x14ac:dyDescent="0.35">
      <c r="A38" s="1" t="s">
        <v>0</v>
      </c>
    </row>
    <row r="39" spans="1:1" x14ac:dyDescent="0.35">
      <c r="A39" s="1" t="s">
        <v>0</v>
      </c>
    </row>
    <row r="40" spans="1:1" x14ac:dyDescent="0.35">
      <c r="A40" s="1" t="s">
        <v>0</v>
      </c>
    </row>
    <row r="41" spans="1:1" x14ac:dyDescent="0.35">
      <c r="A41" s="1" t="s">
        <v>0</v>
      </c>
    </row>
    <row r="42" spans="1:1" x14ac:dyDescent="0.35">
      <c r="A42" s="1" t="s">
        <v>0</v>
      </c>
    </row>
    <row r="43" spans="1:1" x14ac:dyDescent="0.35">
      <c r="A43" s="1" t="s">
        <v>0</v>
      </c>
    </row>
    <row r="44" spans="1:1" x14ac:dyDescent="0.35">
      <c r="A44" s="1" t="s">
        <v>0</v>
      </c>
    </row>
    <row r="45" spans="1:1" x14ac:dyDescent="0.35">
      <c r="A45" s="1" t="s">
        <v>0</v>
      </c>
    </row>
    <row r="46" spans="1:1" x14ac:dyDescent="0.35">
      <c r="A46" s="1" t="s">
        <v>0</v>
      </c>
    </row>
    <row r="47" spans="1:1" x14ac:dyDescent="0.35">
      <c r="A47" s="1" t="s">
        <v>0</v>
      </c>
    </row>
    <row r="48" spans="1:1" x14ac:dyDescent="0.35">
      <c r="A48" s="1" t="s">
        <v>11</v>
      </c>
    </row>
    <row r="49" spans="1:1" x14ac:dyDescent="0.35">
      <c r="A49" s="1" t="s">
        <v>12</v>
      </c>
    </row>
    <row r="50" spans="1:1" x14ac:dyDescent="0.35">
      <c r="A50" s="1" t="s">
        <v>13</v>
      </c>
    </row>
    <row r="51" spans="1:1" x14ac:dyDescent="0.35">
      <c r="A51" s="1" t="s">
        <v>14</v>
      </c>
    </row>
    <row r="52" spans="1:1" x14ac:dyDescent="0.35">
      <c r="A52" s="1" t="s">
        <v>0</v>
      </c>
    </row>
    <row r="53" spans="1:1" x14ac:dyDescent="0.35">
      <c r="A53" s="1" t="s">
        <v>0</v>
      </c>
    </row>
    <row r="54" spans="1:1" x14ac:dyDescent="0.35">
      <c r="A54" s="1" t="s">
        <v>0</v>
      </c>
    </row>
    <row r="55" spans="1:1" x14ac:dyDescent="0.35">
      <c r="A55" s="1" t="s">
        <v>15</v>
      </c>
    </row>
    <row r="56" spans="1:1" x14ac:dyDescent="0.35">
      <c r="A56" s="1" t="s">
        <v>16</v>
      </c>
    </row>
    <row r="57" spans="1:1" x14ac:dyDescent="0.35">
      <c r="A57" s="1" t="s">
        <v>17</v>
      </c>
    </row>
    <row r="58" spans="1:1" x14ac:dyDescent="0.35">
      <c r="A58" s="1" t="s">
        <v>84</v>
      </c>
    </row>
    <row r="59" spans="1:1" x14ac:dyDescent="0.35">
      <c r="A59" s="1" t="s">
        <v>0</v>
      </c>
    </row>
    <row r="60" spans="1:1" x14ac:dyDescent="0.35">
      <c r="A60" s="1" t="s">
        <v>0</v>
      </c>
    </row>
    <row r="61" spans="1:1" x14ac:dyDescent="0.35">
      <c r="A61" s="1" t="s">
        <v>0</v>
      </c>
    </row>
    <row r="62" spans="1:1" x14ac:dyDescent="0.35">
      <c r="A62" s="1" t="s">
        <v>18</v>
      </c>
    </row>
    <row r="63" spans="1:1" x14ac:dyDescent="0.35">
      <c r="A63" s="1" t="s">
        <v>19</v>
      </c>
    </row>
    <row r="64" spans="1:1" x14ac:dyDescent="0.35">
      <c r="A64" s="7" t="str">
        <f>CONCATENATE("  ip address ",SETUP!B4,".",SETUP!B5,".",SETUP!B6,".",SETUP!B7," ",SETUP!B10,".",SETUP!B11,".",SETUP!B12,".",SETUP!B13)</f>
        <v xml:space="preserve">  ip address 172.16.0.111 255.255.255.0</v>
      </c>
    </row>
    <row r="65" spans="1:1" x14ac:dyDescent="0.35">
      <c r="A65" s="9" t="s">
        <v>112</v>
      </c>
    </row>
    <row r="66" spans="1:1" x14ac:dyDescent="0.35">
      <c r="A66" s="1" t="s">
        <v>20</v>
      </c>
    </row>
    <row r="67" spans="1:1" x14ac:dyDescent="0.35">
      <c r="A67" s="1" t="s">
        <v>21</v>
      </c>
    </row>
    <row r="68" spans="1:1" x14ac:dyDescent="0.35">
      <c r="A68" s="1" t="s">
        <v>22</v>
      </c>
    </row>
    <row r="69" spans="1:1" x14ac:dyDescent="0.35">
      <c r="A69" s="1" t="s">
        <v>84</v>
      </c>
    </row>
    <row r="70" spans="1:1" x14ac:dyDescent="0.35">
      <c r="A70" s="1" t="s">
        <v>0</v>
      </c>
    </row>
    <row r="71" spans="1:1" x14ac:dyDescent="0.35">
      <c r="A71" s="1" t="s">
        <v>0</v>
      </c>
    </row>
    <row r="72" spans="1:1" x14ac:dyDescent="0.35">
      <c r="A72" s="1" t="s">
        <v>0</v>
      </c>
    </row>
    <row r="73" spans="1:1" x14ac:dyDescent="0.35">
      <c r="A73" s="1" t="s">
        <v>26</v>
      </c>
    </row>
    <row r="74" spans="1:1" x14ac:dyDescent="0.35">
      <c r="A74" s="1" t="s">
        <v>25</v>
      </c>
    </row>
    <row r="75" spans="1:1" x14ac:dyDescent="0.35">
      <c r="A75" s="1" t="s">
        <v>84</v>
      </c>
    </row>
    <row r="76" spans="1:1" x14ac:dyDescent="0.35">
      <c r="A76" s="1" t="s">
        <v>0</v>
      </c>
    </row>
    <row r="77" spans="1:1" x14ac:dyDescent="0.35">
      <c r="A77" s="1" t="s">
        <v>0</v>
      </c>
    </row>
    <row r="78" spans="1:1" x14ac:dyDescent="0.35">
      <c r="A78" s="1" t="s">
        <v>27</v>
      </c>
    </row>
    <row r="79" spans="1:1" x14ac:dyDescent="0.35">
      <c r="A79" s="1" t="s">
        <v>30</v>
      </c>
    </row>
    <row r="80" spans="1:1" x14ac:dyDescent="0.35">
      <c r="A80" s="1" t="s">
        <v>31</v>
      </c>
    </row>
    <row r="81" spans="1:1" x14ac:dyDescent="0.35">
      <c r="A81" s="1" t="s">
        <v>22</v>
      </c>
    </row>
    <row r="82" spans="1:1" x14ac:dyDescent="0.35">
      <c r="A82" s="1" t="s">
        <v>84</v>
      </c>
    </row>
    <row r="83" spans="1:1" x14ac:dyDescent="0.35">
      <c r="A83" s="1" t="s">
        <v>0</v>
      </c>
    </row>
    <row r="84" spans="1:1" x14ac:dyDescent="0.35">
      <c r="A84" s="1" t="s">
        <v>0</v>
      </c>
    </row>
    <row r="85" spans="1:1" x14ac:dyDescent="0.35">
      <c r="A85" s="1" t="s">
        <v>32</v>
      </c>
    </row>
    <row r="86" spans="1:1" x14ac:dyDescent="0.35">
      <c r="A86" s="1" t="s">
        <v>33</v>
      </c>
    </row>
    <row r="87" spans="1:1" x14ac:dyDescent="0.35">
      <c r="A87" s="1" t="s">
        <v>109</v>
      </c>
    </row>
    <row r="88" spans="1:1" x14ac:dyDescent="0.35">
      <c r="A88" s="7" t="str">
        <f>CONCATENATE("  isdn switch-type ",SETUP!B31)</f>
        <v xml:space="preserve">  isdn switch-type ni2</v>
      </c>
    </row>
    <row r="89" spans="1:1" x14ac:dyDescent="0.35">
      <c r="A89" s="7" t="str">
        <f>CONCATENATE("  digits-transferred ",SETUP!B33)</f>
        <v xml:space="preserve">  digits-transferred all</v>
      </c>
    </row>
    <row r="90" spans="1:1" x14ac:dyDescent="0.35">
      <c r="A90" s="1" t="s">
        <v>22</v>
      </c>
    </row>
    <row r="91" spans="1:1" x14ac:dyDescent="0.35">
      <c r="A91" s="1" t="s">
        <v>84</v>
      </c>
    </row>
    <row r="92" spans="1:1" x14ac:dyDescent="0.35">
      <c r="A92" s="1" t="s">
        <v>0</v>
      </c>
    </row>
    <row r="93" spans="1:1" x14ac:dyDescent="0.35">
      <c r="A93" s="1" t="s">
        <v>0</v>
      </c>
    </row>
    <row r="94" spans="1:1" x14ac:dyDescent="0.35">
      <c r="A94" s="1" t="s">
        <v>35</v>
      </c>
    </row>
    <row r="95" spans="1:1" x14ac:dyDescent="0.35">
      <c r="A95" s="1" t="s">
        <v>25</v>
      </c>
    </row>
    <row r="96" spans="1:1" x14ac:dyDescent="0.35">
      <c r="A96" s="1" t="s">
        <v>84</v>
      </c>
    </row>
    <row r="97" spans="1:1" x14ac:dyDescent="0.35">
      <c r="A97" s="1" t="s">
        <v>0</v>
      </c>
    </row>
    <row r="98" spans="1:1" x14ac:dyDescent="0.35">
      <c r="A98" s="1" t="s">
        <v>36</v>
      </c>
    </row>
    <row r="99" spans="1:1" x14ac:dyDescent="0.35">
      <c r="A99" s="1" t="s">
        <v>25</v>
      </c>
    </row>
    <row r="100" spans="1:1" x14ac:dyDescent="0.35">
      <c r="A100" s="1" t="s">
        <v>84</v>
      </c>
    </row>
    <row r="101" spans="1:1" x14ac:dyDescent="0.35">
      <c r="A101" s="1" t="s">
        <v>0</v>
      </c>
    </row>
    <row r="102" spans="1:1" x14ac:dyDescent="0.35">
      <c r="A102" s="1" t="s">
        <v>37</v>
      </c>
    </row>
    <row r="103" spans="1:1" x14ac:dyDescent="0.35">
      <c r="A103" s="1" t="s">
        <v>25</v>
      </c>
    </row>
    <row r="104" spans="1:1" x14ac:dyDescent="0.35">
      <c r="A104" s="1" t="s">
        <v>84</v>
      </c>
    </row>
    <row r="105" spans="1:1" x14ac:dyDescent="0.35">
      <c r="A105" s="1" t="s">
        <v>0</v>
      </c>
    </row>
    <row r="106" spans="1:1" x14ac:dyDescent="0.35">
      <c r="A106" s="1" t="s">
        <v>38</v>
      </c>
    </row>
    <row r="107" spans="1:1" x14ac:dyDescent="0.35">
      <c r="A107" s="1" t="s">
        <v>25</v>
      </c>
    </row>
    <row r="108" spans="1:1" x14ac:dyDescent="0.35">
      <c r="A108" s="1" t="s">
        <v>84</v>
      </c>
    </row>
    <row r="109" spans="1:1" x14ac:dyDescent="0.35">
      <c r="A109" s="1" t="s">
        <v>0</v>
      </c>
    </row>
    <row r="110" spans="1:1" x14ac:dyDescent="0.35">
      <c r="A110" s="1" t="s">
        <v>0</v>
      </c>
    </row>
    <row r="111" spans="1:1" x14ac:dyDescent="0.35">
      <c r="A111" s="1" t="s">
        <v>0</v>
      </c>
    </row>
    <row r="112" spans="1:1" x14ac:dyDescent="0.35">
      <c r="A112" s="1" t="s">
        <v>43</v>
      </c>
    </row>
    <row r="113" spans="1:1" x14ac:dyDescent="0.35">
      <c r="A113" s="1" t="s">
        <v>44</v>
      </c>
    </row>
    <row r="114" spans="1:1" x14ac:dyDescent="0.35">
      <c r="A114" s="1" t="s">
        <v>84</v>
      </c>
    </row>
    <row r="115" spans="1:1" x14ac:dyDescent="0.35">
      <c r="A115" s="1" t="s">
        <v>0</v>
      </c>
    </row>
    <row r="116" spans="1:1" x14ac:dyDescent="0.35">
      <c r="A116" s="1" t="s">
        <v>0</v>
      </c>
    </row>
    <row r="117" spans="1:1" x14ac:dyDescent="0.35">
      <c r="A117" s="1" t="s">
        <v>0</v>
      </c>
    </row>
    <row r="118" spans="1:1" x14ac:dyDescent="0.35">
      <c r="A118" s="1" t="s">
        <v>113</v>
      </c>
    </row>
    <row r="119" spans="1:1" x14ac:dyDescent="0.35">
      <c r="A119" s="1" t="s">
        <v>114</v>
      </c>
    </row>
    <row r="120" spans="1:1" x14ac:dyDescent="0.35">
      <c r="A120" s="1" t="s">
        <v>115</v>
      </c>
    </row>
    <row r="121" spans="1:1" x14ac:dyDescent="0.35">
      <c r="A121" s="1" t="s">
        <v>116</v>
      </c>
    </row>
    <row r="122" spans="1:1" x14ac:dyDescent="0.35">
      <c r="A122" s="1" t="s">
        <v>84</v>
      </c>
    </row>
    <row r="123" spans="1:1" x14ac:dyDescent="0.35">
      <c r="A123" s="1" t="s">
        <v>0</v>
      </c>
    </row>
    <row r="124" spans="1:1" x14ac:dyDescent="0.35">
      <c r="A124" s="1" t="s">
        <v>45</v>
      </c>
    </row>
    <row r="125" spans="1:1" x14ac:dyDescent="0.35">
      <c r="A125" s="7" t="str">
        <f>CONCATENATE("  permit udp hostname ",SETUP!B24," any eq 5060 ")</f>
        <v xml:space="preserve">  permit udp hostname pbx.dhitechnical.com any eq 5060 </v>
      </c>
    </row>
    <row r="126" spans="1:1" x14ac:dyDescent="0.35">
      <c r="A126" s="1" t="s">
        <v>84</v>
      </c>
    </row>
    <row r="127" spans="1:1" x14ac:dyDescent="0.35">
      <c r="A127" s="1" t="s">
        <v>0</v>
      </c>
    </row>
    <row r="128" spans="1:1" x14ac:dyDescent="0.35">
      <c r="A128" s="1" t="s">
        <v>0</v>
      </c>
    </row>
    <row r="129" spans="1:1" x14ac:dyDescent="0.35">
      <c r="A129" s="1" t="s">
        <v>0</v>
      </c>
    </row>
    <row r="130" spans="1:1" x14ac:dyDescent="0.35">
      <c r="A130" s="1" t="s">
        <v>117</v>
      </c>
    </row>
    <row r="131" spans="1:1" x14ac:dyDescent="0.35">
      <c r="A131" s="1" t="s">
        <v>118</v>
      </c>
    </row>
    <row r="132" spans="1:1" x14ac:dyDescent="0.35">
      <c r="A132" s="1" t="s">
        <v>119</v>
      </c>
    </row>
    <row r="133" spans="1:1" x14ac:dyDescent="0.35">
      <c r="A133" s="1" t="s">
        <v>84</v>
      </c>
    </row>
    <row r="134" spans="1:1" x14ac:dyDescent="0.35">
      <c r="A134" s="1" t="s">
        <v>0</v>
      </c>
    </row>
    <row r="135" spans="1:1" x14ac:dyDescent="0.35">
      <c r="A135" s="1" t="s">
        <v>0</v>
      </c>
    </row>
    <row r="136" spans="1:1" x14ac:dyDescent="0.35">
      <c r="A136" s="1" t="s">
        <v>0</v>
      </c>
    </row>
    <row r="137" spans="1:1" x14ac:dyDescent="0.35">
      <c r="A137" s="7" t="str">
        <f>CONCATENATE("ip route 0.0.0.0 0.0.0.0 ",SETUP!B15)</f>
        <v>ip route 0.0.0.0 0.0.0.0 172.16.0.1</v>
      </c>
    </row>
    <row r="138" spans="1:1" x14ac:dyDescent="0.35">
      <c r="A138" s="1" t="s">
        <v>0</v>
      </c>
    </row>
    <row r="139" spans="1:1" x14ac:dyDescent="0.35">
      <c r="A139" s="1" t="s">
        <v>46</v>
      </c>
    </row>
    <row r="140" spans="1:1" x14ac:dyDescent="0.35">
      <c r="A140" s="1" t="s">
        <v>47</v>
      </c>
    </row>
    <row r="141" spans="1:1" x14ac:dyDescent="0.35">
      <c r="A141" s="1" t="s">
        <v>48</v>
      </c>
    </row>
    <row r="142" spans="1:1" x14ac:dyDescent="0.35">
      <c r="A142" s="1" t="s">
        <v>49</v>
      </c>
    </row>
    <row r="143" spans="1:1" x14ac:dyDescent="0.35">
      <c r="A143" s="1" t="s">
        <v>50</v>
      </c>
    </row>
    <row r="144" spans="1:1" x14ac:dyDescent="0.35">
      <c r="A144" s="1" t="s">
        <v>51</v>
      </c>
    </row>
    <row r="145" spans="1:1" x14ac:dyDescent="0.35">
      <c r="A145" s="1" t="s">
        <v>52</v>
      </c>
    </row>
    <row r="146" spans="1:1" x14ac:dyDescent="0.35">
      <c r="A146" s="1" t="s">
        <v>53</v>
      </c>
    </row>
    <row r="147" spans="1:1" x14ac:dyDescent="0.35">
      <c r="A147" s="1" t="s">
        <v>0</v>
      </c>
    </row>
    <row r="148" spans="1:1" x14ac:dyDescent="0.35">
      <c r="A148" s="1" t="s">
        <v>0</v>
      </c>
    </row>
    <row r="149" spans="1:1" x14ac:dyDescent="0.35">
      <c r="A149" s="1" t="s">
        <v>0</v>
      </c>
    </row>
    <row r="150" spans="1:1" x14ac:dyDescent="0.35">
      <c r="A150" s="1" t="s">
        <v>54</v>
      </c>
    </row>
    <row r="151" spans="1:1" x14ac:dyDescent="0.35">
      <c r="A151" s="1" t="s">
        <v>55</v>
      </c>
    </row>
    <row r="152" spans="1:1" x14ac:dyDescent="0.35">
      <c r="A152" s="1" t="s">
        <v>0</v>
      </c>
    </row>
    <row r="153" spans="1:1" x14ac:dyDescent="0.35">
      <c r="A153" s="1" t="s">
        <v>0</v>
      </c>
    </row>
    <row r="154" spans="1:1" x14ac:dyDescent="0.35">
      <c r="A154" s="1" t="s">
        <v>0</v>
      </c>
    </row>
    <row r="155" spans="1:1" x14ac:dyDescent="0.35">
      <c r="A155" s="1" t="s">
        <v>56</v>
      </c>
    </row>
    <row r="156" spans="1:1" x14ac:dyDescent="0.35">
      <c r="A156" s="1" t="s">
        <v>57</v>
      </c>
    </row>
    <row r="157" spans="1:1" x14ac:dyDescent="0.35">
      <c r="A157" s="1" t="s">
        <v>58</v>
      </c>
    </row>
    <row r="158" spans="1:1" x14ac:dyDescent="0.35">
      <c r="A158" s="1" t="s">
        <v>84</v>
      </c>
    </row>
    <row r="159" spans="1:1" x14ac:dyDescent="0.35">
      <c r="A159" s="1" t="s">
        <v>0</v>
      </c>
    </row>
    <row r="160" spans="1:1" x14ac:dyDescent="0.35">
      <c r="A160" s="1" t="s">
        <v>0</v>
      </c>
    </row>
    <row r="161" spans="1:1" x14ac:dyDescent="0.35">
      <c r="A161" s="1" t="s">
        <v>0</v>
      </c>
    </row>
    <row r="162" spans="1:1" x14ac:dyDescent="0.35">
      <c r="A162" s="1" t="s">
        <v>59</v>
      </c>
    </row>
    <row r="163" spans="1:1" x14ac:dyDescent="0.35">
      <c r="A163" s="1" t="s">
        <v>60</v>
      </c>
    </row>
    <row r="164" spans="1:1" x14ac:dyDescent="0.35">
      <c r="A164" s="1" t="s">
        <v>61</v>
      </c>
    </row>
    <row r="165" spans="1:1" x14ac:dyDescent="0.35">
      <c r="A165" s="7" t="str">
        <f>CONCATENATE("  sip-server primary ",SETUP!B24)</f>
        <v xml:space="preserve">  sip-server primary pbx.dhitechnical.com</v>
      </c>
    </row>
    <row r="166" spans="1:1" x14ac:dyDescent="0.35">
      <c r="A166" s="7" t="str">
        <f>CONCATENATE("  domain ",SETUP!B24)</f>
        <v xml:space="preserve">  domain pbx.dhitechnical.com</v>
      </c>
    </row>
    <row r="167" spans="1:1" x14ac:dyDescent="0.35">
      <c r="A167" s="7" t="str">
        <f>CONCATENATE("  register ",SETUP!B22," auth-name ",SETUP!B22," password ",SETUP!B23)</f>
        <v xml:space="preserve">  register USERNAME auth-name USERNAME password PASSWORD</v>
      </c>
    </row>
    <row r="168" spans="1:1" x14ac:dyDescent="0.35">
      <c r="A168" s="1" t="s">
        <v>62</v>
      </c>
    </row>
    <row r="169" spans="1:1" x14ac:dyDescent="0.35">
      <c r="A169" s="1" t="s">
        <v>63</v>
      </c>
    </row>
    <row r="170" spans="1:1" x14ac:dyDescent="0.35">
      <c r="A170" s="7" t="str">
        <f>CONCATENATE("  authentication username ",SETUP!B22," password ",SETUP!B23)</f>
        <v xml:space="preserve">  authentication username USERNAME password PASSWORD</v>
      </c>
    </row>
    <row r="171" spans="1:1" x14ac:dyDescent="0.35">
      <c r="A171" s="1" t="s">
        <v>84</v>
      </c>
    </row>
    <row r="172" spans="1:1" x14ac:dyDescent="0.35">
      <c r="A172" s="1" t="s">
        <v>0</v>
      </c>
    </row>
    <row r="173" spans="1:1" x14ac:dyDescent="0.35">
      <c r="A173" s="1" t="s">
        <v>0</v>
      </c>
    </row>
    <row r="174" spans="1:1" x14ac:dyDescent="0.35">
      <c r="A174" s="1" t="s">
        <v>64</v>
      </c>
    </row>
    <row r="175" spans="1:1" x14ac:dyDescent="0.35">
      <c r="A175" s="1" t="s">
        <v>65</v>
      </c>
    </row>
    <row r="176" spans="1:1" x14ac:dyDescent="0.35">
      <c r="A176" s="1" t="s">
        <v>120</v>
      </c>
    </row>
    <row r="177" spans="1:1" x14ac:dyDescent="0.35">
      <c r="A177" s="1" t="s">
        <v>66</v>
      </c>
    </row>
    <row r="178" spans="1:1" x14ac:dyDescent="0.35">
      <c r="A178" s="1" t="s">
        <v>67</v>
      </c>
    </row>
    <row r="179" spans="1:1" x14ac:dyDescent="0.35">
      <c r="A179" s="1" t="s">
        <v>68</v>
      </c>
    </row>
    <row r="180" spans="1:1" x14ac:dyDescent="0.35">
      <c r="A180" s="1" t="s">
        <v>69</v>
      </c>
    </row>
    <row r="181" spans="1:1" x14ac:dyDescent="0.35">
      <c r="A181" s="1" t="s">
        <v>84</v>
      </c>
    </row>
    <row r="182" spans="1:1" x14ac:dyDescent="0.35">
      <c r="A182" s="1" t="s">
        <v>0</v>
      </c>
    </row>
    <row r="183" spans="1:1" x14ac:dyDescent="0.35">
      <c r="A183" s="1" t="s">
        <v>0</v>
      </c>
    </row>
    <row r="184" spans="1:1" x14ac:dyDescent="0.35">
      <c r="A184" s="1" t="s">
        <v>70</v>
      </c>
    </row>
    <row r="185" spans="1:1" x14ac:dyDescent="0.35">
      <c r="A185" s="1" t="s">
        <v>71</v>
      </c>
    </row>
    <row r="186" spans="1:1" x14ac:dyDescent="0.35">
      <c r="A186" s="1" t="s">
        <v>72</v>
      </c>
    </row>
    <row r="187" spans="1:1" x14ac:dyDescent="0.35">
      <c r="A187" s="1" t="s">
        <v>84</v>
      </c>
    </row>
    <row r="188" spans="1:1" x14ac:dyDescent="0.35">
      <c r="A188" s="1" t="s">
        <v>0</v>
      </c>
    </row>
    <row r="189" spans="1:1" x14ac:dyDescent="0.35">
      <c r="A189" s="1" t="s">
        <v>0</v>
      </c>
    </row>
    <row r="190" spans="1:1" x14ac:dyDescent="0.35">
      <c r="A190" s="1" t="s">
        <v>73</v>
      </c>
    </row>
    <row r="191" spans="1:1" x14ac:dyDescent="0.35">
      <c r="A191" s="1" t="s">
        <v>74</v>
      </c>
    </row>
    <row r="192" spans="1:1" x14ac:dyDescent="0.35">
      <c r="A192" s="1" t="s">
        <v>72</v>
      </c>
    </row>
    <row r="193" spans="1:1" x14ac:dyDescent="0.35">
      <c r="A193" s="1" t="s">
        <v>84</v>
      </c>
    </row>
    <row r="194" spans="1:1" x14ac:dyDescent="0.35">
      <c r="A194" s="1" t="s">
        <v>0</v>
      </c>
    </row>
    <row r="195" spans="1:1" x14ac:dyDescent="0.35">
      <c r="A195" s="1" t="s">
        <v>0</v>
      </c>
    </row>
    <row r="196" spans="1:1" x14ac:dyDescent="0.35">
      <c r="A196" s="1" t="s">
        <v>0</v>
      </c>
    </row>
    <row r="197" spans="1:1" x14ac:dyDescent="0.35">
      <c r="A197" s="1" t="s">
        <v>75</v>
      </c>
    </row>
    <row r="198" spans="1:1" x14ac:dyDescent="0.35">
      <c r="A198" s="1" t="s">
        <v>0</v>
      </c>
    </row>
    <row r="199" spans="1:1" x14ac:dyDescent="0.35">
      <c r="A199" s="1" t="s">
        <v>0</v>
      </c>
    </row>
    <row r="200" spans="1:1" x14ac:dyDescent="0.35">
      <c r="A200" s="1" t="s">
        <v>0</v>
      </c>
    </row>
    <row r="201" spans="1:1" x14ac:dyDescent="0.35">
      <c r="A201" s="1" t="s">
        <v>76</v>
      </c>
    </row>
    <row r="202" spans="1:1" x14ac:dyDescent="0.35">
      <c r="A202" s="1" t="s">
        <v>77</v>
      </c>
    </row>
    <row r="203" spans="1:1" x14ac:dyDescent="0.35">
      <c r="A203" s="1" t="s">
        <v>78</v>
      </c>
    </row>
    <row r="204" spans="1:1" x14ac:dyDescent="0.35">
      <c r="A204" s="1" t="s">
        <v>84</v>
      </c>
    </row>
    <row r="205" spans="1:1" x14ac:dyDescent="0.35">
      <c r="A205" s="1" t="s">
        <v>0</v>
      </c>
    </row>
    <row r="206" spans="1:1" x14ac:dyDescent="0.35">
      <c r="A206" s="1" t="s">
        <v>79</v>
      </c>
    </row>
    <row r="207" spans="1:1" x14ac:dyDescent="0.35">
      <c r="A207" s="1" t="s">
        <v>77</v>
      </c>
    </row>
    <row r="208" spans="1:1" x14ac:dyDescent="0.35">
      <c r="A208" s="1" t="s">
        <v>25</v>
      </c>
    </row>
    <row r="209" spans="1:1" x14ac:dyDescent="0.35">
      <c r="A209" s="1" t="s">
        <v>80</v>
      </c>
    </row>
    <row r="210" spans="1:1" x14ac:dyDescent="0.35">
      <c r="A210" s="1" t="s">
        <v>77</v>
      </c>
    </row>
    <row r="211" spans="1:1" x14ac:dyDescent="0.35">
      <c r="A211" s="1" t="s">
        <v>78</v>
      </c>
    </row>
    <row r="212" spans="1:1" x14ac:dyDescent="0.35">
      <c r="A212" s="1" t="s">
        <v>22</v>
      </c>
    </row>
    <row r="213" spans="1:1" x14ac:dyDescent="0.35">
      <c r="A213" s="1" t="s">
        <v>84</v>
      </c>
    </row>
    <row r="214" spans="1:1" x14ac:dyDescent="0.35">
      <c r="A214" s="1" t="s">
        <v>0</v>
      </c>
    </row>
    <row r="215" spans="1:1" x14ac:dyDescent="0.35">
      <c r="A215" s="1" t="s">
        <v>81</v>
      </c>
    </row>
    <row r="216" spans="1:1" x14ac:dyDescent="0.35">
      <c r="A216" s="1" t="s">
        <v>0</v>
      </c>
    </row>
    <row r="217" spans="1:1" x14ac:dyDescent="0.35">
      <c r="A217" s="1" t="s">
        <v>0</v>
      </c>
    </row>
    <row r="218" spans="1:1" x14ac:dyDescent="0.35">
      <c r="A218" s="1" t="s">
        <v>0</v>
      </c>
    </row>
    <row r="219" spans="1:1" x14ac:dyDescent="0.35">
      <c r="A219" s="1" t="s">
        <v>0</v>
      </c>
    </row>
    <row r="220" spans="1:1" x14ac:dyDescent="0.35">
      <c r="A220" s="1" t="s">
        <v>82</v>
      </c>
    </row>
    <row r="221" spans="1:1" x14ac:dyDescent="0.35">
      <c r="A221" s="1" t="s">
        <v>111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7"/>
  <sheetViews>
    <sheetView tabSelected="1" topLeftCell="A101" workbookViewId="0">
      <selection activeCell="A95" sqref="A95"/>
    </sheetView>
  </sheetViews>
  <sheetFormatPr defaultColWidth="10.875" defaultRowHeight="23.25" x14ac:dyDescent="0.35"/>
  <cols>
    <col min="1" max="1" width="116" style="1" customWidth="1"/>
    <col min="2" max="16384" width="10.875" style="1"/>
  </cols>
  <sheetData>
    <row r="1" spans="1:1" x14ac:dyDescent="0.35">
      <c r="A1" s="1" t="s">
        <v>83</v>
      </c>
    </row>
    <row r="2" spans="1:1" x14ac:dyDescent="0.35">
      <c r="A2" s="1" t="s">
        <v>0</v>
      </c>
    </row>
    <row r="3" spans="1:1" x14ac:dyDescent="0.35">
      <c r="A3" s="11" t="s">
        <v>0</v>
      </c>
    </row>
    <row r="4" spans="1:1" x14ac:dyDescent="0.35">
      <c r="A4" s="11" t="s">
        <v>0</v>
      </c>
    </row>
    <row r="5" spans="1:1" x14ac:dyDescent="0.35">
      <c r="A5" s="11" t="s">
        <v>0</v>
      </c>
    </row>
    <row r="6" spans="1:1" x14ac:dyDescent="0.35">
      <c r="A6" s="11" t="s">
        <v>0</v>
      </c>
    </row>
    <row r="7" spans="1:1" x14ac:dyDescent="0.35">
      <c r="A7" s="11" t="s">
        <v>0</v>
      </c>
    </row>
    <row r="8" spans="1:1" x14ac:dyDescent="0.35">
      <c r="A8" s="1" t="s">
        <v>0</v>
      </c>
    </row>
    <row r="9" spans="1:1" x14ac:dyDescent="0.35">
      <c r="A9" s="1" t="s">
        <v>0</v>
      </c>
    </row>
    <row r="10" spans="1:1" x14ac:dyDescent="0.35">
      <c r="A10" s="7" t="str">
        <f>CONCATENATE("hostname ",SETUP!B1)</f>
        <v>hostname HOSTNAME</v>
      </c>
    </row>
    <row r="11" spans="1:1" x14ac:dyDescent="0.35">
      <c r="A11" s="7" t="str">
        <f>CONCATENATE("enable password md5 ",SETUP!B29)</f>
        <v xml:space="preserve">enable password md5 </v>
      </c>
    </row>
    <row r="12" spans="1:1" x14ac:dyDescent="0.35">
      <c r="A12" s="1" t="s">
        <v>0</v>
      </c>
    </row>
    <row r="13" spans="1:1" x14ac:dyDescent="0.35">
      <c r="A13" s="1" t="s">
        <v>0</v>
      </c>
    </row>
    <row r="14" spans="1:1" x14ac:dyDescent="0.35">
      <c r="A14" s="1" t="s">
        <v>1</v>
      </c>
    </row>
    <row r="15" spans="1:1" x14ac:dyDescent="0.35">
      <c r="A15" s="1" t="s">
        <v>0</v>
      </c>
    </row>
    <row r="16" spans="1:1" x14ac:dyDescent="0.35">
      <c r="A16" s="1" t="s">
        <v>2</v>
      </c>
    </row>
    <row r="17" spans="1:1" x14ac:dyDescent="0.35">
      <c r="A17" s="1" t="s">
        <v>3</v>
      </c>
    </row>
    <row r="18" spans="1:1" x14ac:dyDescent="0.35">
      <c r="A18" s="1" t="s">
        <v>4</v>
      </c>
    </row>
    <row r="19" spans="1:1" x14ac:dyDescent="0.35">
      <c r="A19" s="1" t="s">
        <v>5</v>
      </c>
    </row>
    <row r="20" spans="1:1" x14ac:dyDescent="0.35">
      <c r="A20" s="1" t="s">
        <v>0</v>
      </c>
    </row>
    <row r="21" spans="1:1" x14ac:dyDescent="0.35">
      <c r="A21" s="1" t="s">
        <v>0</v>
      </c>
    </row>
    <row r="22" spans="1:1" x14ac:dyDescent="0.35">
      <c r="A22" s="7" t="str">
        <f>CONCATENATE("domain-name ",SETUP!B24)</f>
        <v>domain-name pbx.dhitechnical.com</v>
      </c>
    </row>
    <row r="23" spans="1:1" x14ac:dyDescent="0.35">
      <c r="A23" s="7" t="str">
        <f>CONCATENATE("name-server ",SETUP!B18," ",SETUP!B19)</f>
        <v>name-server 8.8.8.8 8.8.4.4</v>
      </c>
    </row>
    <row r="24" spans="1:1" x14ac:dyDescent="0.35">
      <c r="A24" s="1" t="s">
        <v>0</v>
      </c>
    </row>
    <row r="25" spans="1:1" x14ac:dyDescent="0.35">
      <c r="A25" s="1" t="s">
        <v>0</v>
      </c>
    </row>
    <row r="26" spans="1:1" x14ac:dyDescent="0.35">
      <c r="A26" s="1" t="s">
        <v>0</v>
      </c>
    </row>
    <row r="27" spans="1:1" x14ac:dyDescent="0.35">
      <c r="A27" s="1" t="s">
        <v>6</v>
      </c>
    </row>
    <row r="28" spans="1:1" x14ac:dyDescent="0.35">
      <c r="A28" s="1" t="s">
        <v>7</v>
      </c>
    </row>
    <row r="29" spans="1:1" x14ac:dyDescent="0.35">
      <c r="A29" s="1" t="s">
        <v>8</v>
      </c>
    </row>
    <row r="30" spans="1:1" x14ac:dyDescent="0.35">
      <c r="A30" s="1" t="s">
        <v>9</v>
      </c>
    </row>
    <row r="31" spans="1:1" x14ac:dyDescent="0.35">
      <c r="A31" s="1" t="s">
        <v>0</v>
      </c>
    </row>
    <row r="32" spans="1:1" x14ac:dyDescent="0.35">
      <c r="A32" s="1" t="s">
        <v>10</v>
      </c>
    </row>
    <row r="33" spans="1:1" x14ac:dyDescent="0.35">
      <c r="A33" s="1" t="s">
        <v>0</v>
      </c>
    </row>
    <row r="34" spans="1:1" x14ac:dyDescent="0.35">
      <c r="A34" s="7" t="str">
        <f>CONCATENATE("username ",SETUP!B27," password ",SETUP!B28)</f>
        <v>username local_user password Local_pass</v>
      </c>
    </row>
    <row r="35" spans="1:1" x14ac:dyDescent="0.35">
      <c r="A35" s="1" t="s">
        <v>0</v>
      </c>
    </row>
    <row r="36" spans="1:1" x14ac:dyDescent="0.35">
      <c r="A36" s="11" t="s">
        <v>0</v>
      </c>
    </row>
    <row r="37" spans="1:1" x14ac:dyDescent="0.35">
      <c r="A37" s="11" t="s">
        <v>0</v>
      </c>
    </row>
    <row r="38" spans="1:1" x14ac:dyDescent="0.35">
      <c r="A38" s="11" t="s">
        <v>0</v>
      </c>
    </row>
    <row r="39" spans="1:1" x14ac:dyDescent="0.35">
      <c r="A39" s="11" t="s">
        <v>0</v>
      </c>
    </row>
    <row r="40" spans="1:1" x14ac:dyDescent="0.35">
      <c r="A40" s="11" t="s">
        <v>0</v>
      </c>
    </row>
    <row r="41" spans="1:1" x14ac:dyDescent="0.35">
      <c r="A41" s="11" t="s">
        <v>0</v>
      </c>
    </row>
    <row r="42" spans="1:1" x14ac:dyDescent="0.35">
      <c r="A42" s="11" t="s">
        <v>0</v>
      </c>
    </row>
    <row r="43" spans="1:1" x14ac:dyDescent="0.35">
      <c r="A43" s="11" t="s">
        <v>0</v>
      </c>
    </row>
    <row r="44" spans="1:1" x14ac:dyDescent="0.35">
      <c r="A44" s="11" t="s">
        <v>0</v>
      </c>
    </row>
    <row r="45" spans="1:1" x14ac:dyDescent="0.35">
      <c r="A45" s="11" t="s">
        <v>0</v>
      </c>
    </row>
    <row r="46" spans="1:1" x14ac:dyDescent="0.35">
      <c r="A46" s="1" t="s">
        <v>0</v>
      </c>
    </row>
    <row r="47" spans="1:1" x14ac:dyDescent="0.35">
      <c r="A47" s="1" t="s">
        <v>0</v>
      </c>
    </row>
    <row r="48" spans="1:1" x14ac:dyDescent="0.35">
      <c r="A48" s="1" t="s">
        <v>11</v>
      </c>
    </row>
    <row r="49" spans="1:1" x14ac:dyDescent="0.35">
      <c r="A49" s="1" t="s">
        <v>12</v>
      </c>
    </row>
    <row r="50" spans="1:1" x14ac:dyDescent="0.35">
      <c r="A50" s="1" t="s">
        <v>13</v>
      </c>
    </row>
    <row r="51" spans="1:1" x14ac:dyDescent="0.35">
      <c r="A51" s="1" t="s">
        <v>14</v>
      </c>
    </row>
    <row r="52" spans="1:1" x14ac:dyDescent="0.35">
      <c r="A52" s="1" t="s">
        <v>0</v>
      </c>
    </row>
    <row r="53" spans="1:1" x14ac:dyDescent="0.35">
      <c r="A53" s="1" t="s">
        <v>0</v>
      </c>
    </row>
    <row r="54" spans="1:1" x14ac:dyDescent="0.35">
      <c r="A54" s="1" t="s">
        <v>0</v>
      </c>
    </row>
    <row r="55" spans="1:1" x14ac:dyDescent="0.35">
      <c r="A55" s="1" t="s">
        <v>15</v>
      </c>
    </row>
    <row r="56" spans="1:1" x14ac:dyDescent="0.35">
      <c r="A56" s="1" t="s">
        <v>16</v>
      </c>
    </row>
    <row r="57" spans="1:1" x14ac:dyDescent="0.35">
      <c r="A57" s="1" t="s">
        <v>17</v>
      </c>
    </row>
    <row r="58" spans="1:1" x14ac:dyDescent="0.35">
      <c r="A58" s="1" t="s">
        <v>84</v>
      </c>
    </row>
    <row r="59" spans="1:1" x14ac:dyDescent="0.35">
      <c r="A59" s="1" t="s">
        <v>0</v>
      </c>
    </row>
    <row r="60" spans="1:1" x14ac:dyDescent="0.35">
      <c r="A60" s="1" t="s">
        <v>0</v>
      </c>
    </row>
    <row r="61" spans="1:1" x14ac:dyDescent="0.35">
      <c r="A61" s="1" t="s">
        <v>0</v>
      </c>
    </row>
    <row r="62" spans="1:1" x14ac:dyDescent="0.35">
      <c r="A62" s="1" t="s">
        <v>18</v>
      </c>
    </row>
    <row r="63" spans="1:1" x14ac:dyDescent="0.35">
      <c r="A63" s="1" t="s">
        <v>19</v>
      </c>
    </row>
    <row r="64" spans="1:1" x14ac:dyDescent="0.35">
      <c r="A64" s="7" t="str">
        <f>CONCATENATE("  ip address ",SETUP!B4,".",SETUP!B5,".",SETUP!B6,".",SETUP!B7," ",SETUP!B10,".",SETUP!B11,".",SETUP!B12,".",SETUP!B13)</f>
        <v xml:space="preserve">  ip address 172.16.0.111 255.255.255.0</v>
      </c>
    </row>
    <row r="65" spans="1:1" x14ac:dyDescent="0.35">
      <c r="A65" s="9" t="s">
        <v>112</v>
      </c>
    </row>
    <row r="66" spans="1:1" x14ac:dyDescent="0.35">
      <c r="A66" s="1" t="s">
        <v>20</v>
      </c>
    </row>
    <row r="67" spans="1:1" x14ac:dyDescent="0.35">
      <c r="A67" s="1" t="s">
        <v>21</v>
      </c>
    </row>
    <row r="68" spans="1:1" x14ac:dyDescent="0.35">
      <c r="A68" s="1" t="s">
        <v>22</v>
      </c>
    </row>
    <row r="69" spans="1:1" x14ac:dyDescent="0.35">
      <c r="A69" s="1" t="s">
        <v>84</v>
      </c>
    </row>
    <row r="70" spans="1:1" x14ac:dyDescent="0.35">
      <c r="A70" s="1" t="s">
        <v>0</v>
      </c>
    </row>
    <row r="71" spans="1:1" x14ac:dyDescent="0.35">
      <c r="A71" s="1" t="s">
        <v>0</v>
      </c>
    </row>
    <row r="72" spans="1:1" x14ac:dyDescent="0.35">
      <c r="A72" s="1" t="s">
        <v>0</v>
      </c>
    </row>
    <row r="73" spans="1:1" x14ac:dyDescent="0.35">
      <c r="A73" s="1" t="s">
        <v>26</v>
      </c>
    </row>
    <row r="74" spans="1:1" x14ac:dyDescent="0.35">
      <c r="A74" s="1" t="s">
        <v>25</v>
      </c>
    </row>
    <row r="75" spans="1:1" x14ac:dyDescent="0.35">
      <c r="A75" s="1" t="s">
        <v>84</v>
      </c>
    </row>
    <row r="76" spans="1:1" x14ac:dyDescent="0.35">
      <c r="A76" s="1" t="s">
        <v>0</v>
      </c>
    </row>
    <row r="77" spans="1:1" x14ac:dyDescent="0.35">
      <c r="A77" s="1" t="s">
        <v>0</v>
      </c>
    </row>
    <row r="78" spans="1:1" x14ac:dyDescent="0.35">
      <c r="A78" s="1" t="s">
        <v>27</v>
      </c>
    </row>
    <row r="79" spans="1:1" x14ac:dyDescent="0.35">
      <c r="A79" s="1" t="s">
        <v>30</v>
      </c>
    </row>
    <row r="80" spans="1:1" x14ac:dyDescent="0.35">
      <c r="A80" s="1" t="s">
        <v>31</v>
      </c>
    </row>
    <row r="81" spans="1:1" x14ac:dyDescent="0.35">
      <c r="A81" s="1" t="s">
        <v>22</v>
      </c>
    </row>
    <row r="82" spans="1:1" x14ac:dyDescent="0.35">
      <c r="A82" s="1" t="s">
        <v>84</v>
      </c>
    </row>
    <row r="83" spans="1:1" x14ac:dyDescent="0.35">
      <c r="A83" s="1" t="s">
        <v>0</v>
      </c>
    </row>
    <row r="84" spans="1:1" x14ac:dyDescent="0.35">
      <c r="A84" s="1" t="s">
        <v>0</v>
      </c>
    </row>
    <row r="85" spans="1:1" x14ac:dyDescent="0.35">
      <c r="A85" s="1" t="s">
        <v>32</v>
      </c>
    </row>
    <row r="86" spans="1:1" x14ac:dyDescent="0.35">
      <c r="A86" s="1" t="s">
        <v>33</v>
      </c>
    </row>
    <row r="87" spans="1:1" x14ac:dyDescent="0.35">
      <c r="A87" s="1" t="s">
        <v>109</v>
      </c>
    </row>
    <row r="88" spans="1:1" x14ac:dyDescent="0.35">
      <c r="A88" s="7" t="str">
        <f>CONCATENATE("  isdn switch-type ",SETUP!B31)</f>
        <v xml:space="preserve">  isdn switch-type ni2</v>
      </c>
    </row>
    <row r="89" spans="1:1" x14ac:dyDescent="0.35">
      <c r="A89" s="7" t="str">
        <f>CONCATENATE("  digits-transferred ",SETUP!B33)</f>
        <v xml:space="preserve">  digits-transferred all</v>
      </c>
    </row>
    <row r="90" spans="1:1" x14ac:dyDescent="0.35">
      <c r="A90" s="1" t="s">
        <v>22</v>
      </c>
    </row>
    <row r="91" spans="1:1" x14ac:dyDescent="0.35">
      <c r="A91" s="1" t="s">
        <v>84</v>
      </c>
    </row>
    <row r="92" spans="1:1" x14ac:dyDescent="0.35">
      <c r="A92" s="1" t="s">
        <v>0</v>
      </c>
    </row>
    <row r="93" spans="1:1" x14ac:dyDescent="0.35">
      <c r="A93" s="1" t="s">
        <v>0</v>
      </c>
    </row>
    <row r="94" spans="1:1" x14ac:dyDescent="0.35">
      <c r="A94" s="1" t="s">
        <v>35</v>
      </c>
    </row>
    <row r="95" spans="1:1" x14ac:dyDescent="0.35">
      <c r="A95" s="1" t="s">
        <v>25</v>
      </c>
    </row>
    <row r="96" spans="1:1" x14ac:dyDescent="0.35">
      <c r="A96" s="1" t="s">
        <v>84</v>
      </c>
    </row>
    <row r="97" spans="1:1" x14ac:dyDescent="0.35">
      <c r="A97" s="1" t="s">
        <v>0</v>
      </c>
    </row>
    <row r="98" spans="1:1" x14ac:dyDescent="0.35">
      <c r="A98" s="1" t="s">
        <v>36</v>
      </c>
    </row>
    <row r="99" spans="1:1" x14ac:dyDescent="0.35">
      <c r="A99" s="1" t="s">
        <v>25</v>
      </c>
    </row>
    <row r="100" spans="1:1" x14ac:dyDescent="0.35">
      <c r="A100" s="1" t="s">
        <v>84</v>
      </c>
    </row>
    <row r="101" spans="1:1" x14ac:dyDescent="0.35">
      <c r="A101" s="1" t="s">
        <v>0</v>
      </c>
    </row>
    <row r="102" spans="1:1" x14ac:dyDescent="0.35">
      <c r="A102" s="1" t="s">
        <v>37</v>
      </c>
    </row>
    <row r="103" spans="1:1" x14ac:dyDescent="0.35">
      <c r="A103" s="1" t="s">
        <v>25</v>
      </c>
    </row>
    <row r="104" spans="1:1" x14ac:dyDescent="0.35">
      <c r="A104" s="1" t="s">
        <v>84</v>
      </c>
    </row>
    <row r="105" spans="1:1" x14ac:dyDescent="0.35">
      <c r="A105" s="1" t="s">
        <v>0</v>
      </c>
    </row>
    <row r="106" spans="1:1" x14ac:dyDescent="0.35">
      <c r="A106" s="1" t="s">
        <v>38</v>
      </c>
    </row>
    <row r="107" spans="1:1" x14ac:dyDescent="0.35">
      <c r="A107" s="1" t="s">
        <v>25</v>
      </c>
    </row>
    <row r="108" spans="1:1" x14ac:dyDescent="0.35">
      <c r="A108" s="1" t="s">
        <v>84</v>
      </c>
    </row>
    <row r="109" spans="1:1" x14ac:dyDescent="0.35">
      <c r="A109" s="1" t="s">
        <v>0</v>
      </c>
    </row>
    <row r="110" spans="1:1" x14ac:dyDescent="0.35">
      <c r="A110" s="1" t="s">
        <v>39</v>
      </c>
    </row>
    <row r="111" spans="1:1" x14ac:dyDescent="0.35">
      <c r="A111" s="1" t="s">
        <v>25</v>
      </c>
    </row>
    <row r="112" spans="1:1" x14ac:dyDescent="0.35">
      <c r="A112" s="1" t="s">
        <v>84</v>
      </c>
    </row>
    <row r="113" spans="1:1" x14ac:dyDescent="0.35">
      <c r="A113" s="1" t="s">
        <v>0</v>
      </c>
    </row>
    <row r="114" spans="1:1" x14ac:dyDescent="0.35">
      <c r="A114" s="1" t="s">
        <v>40</v>
      </c>
    </row>
    <row r="115" spans="1:1" x14ac:dyDescent="0.35">
      <c r="A115" s="1" t="s">
        <v>25</v>
      </c>
    </row>
    <row r="116" spans="1:1" x14ac:dyDescent="0.35">
      <c r="A116" s="1" t="s">
        <v>84</v>
      </c>
    </row>
    <row r="117" spans="1:1" x14ac:dyDescent="0.35">
      <c r="A117" s="1" t="s">
        <v>0</v>
      </c>
    </row>
    <row r="118" spans="1:1" x14ac:dyDescent="0.35">
      <c r="A118" s="1" t="s">
        <v>41</v>
      </c>
    </row>
    <row r="119" spans="1:1" x14ac:dyDescent="0.35">
      <c r="A119" s="1" t="s">
        <v>25</v>
      </c>
    </row>
    <row r="120" spans="1:1" x14ac:dyDescent="0.35">
      <c r="A120" s="1" t="s">
        <v>84</v>
      </c>
    </row>
    <row r="121" spans="1:1" x14ac:dyDescent="0.35">
      <c r="A121" s="1" t="s">
        <v>0</v>
      </c>
    </row>
    <row r="122" spans="1:1" x14ac:dyDescent="0.35">
      <c r="A122" s="1" t="s">
        <v>42</v>
      </c>
    </row>
    <row r="123" spans="1:1" x14ac:dyDescent="0.35">
      <c r="A123" s="1" t="s">
        <v>25</v>
      </c>
    </row>
    <row r="124" spans="1:1" x14ac:dyDescent="0.35">
      <c r="A124" s="1" t="s">
        <v>84</v>
      </c>
    </row>
    <row r="125" spans="1:1" x14ac:dyDescent="0.35">
      <c r="A125" s="1" t="s">
        <v>0</v>
      </c>
    </row>
    <row r="126" spans="1:1" x14ac:dyDescent="0.35">
      <c r="A126" s="1" t="s">
        <v>0</v>
      </c>
    </row>
    <row r="127" spans="1:1" x14ac:dyDescent="0.35">
      <c r="A127" s="1" t="s">
        <v>0</v>
      </c>
    </row>
    <row r="128" spans="1:1" x14ac:dyDescent="0.35">
      <c r="A128" s="1" t="s">
        <v>43</v>
      </c>
    </row>
    <row r="129" spans="1:1" x14ac:dyDescent="0.35">
      <c r="A129" s="1" t="s">
        <v>44</v>
      </c>
    </row>
    <row r="130" spans="1:1" x14ac:dyDescent="0.35">
      <c r="A130" s="1" t="s">
        <v>84</v>
      </c>
    </row>
    <row r="131" spans="1:1" x14ac:dyDescent="0.35">
      <c r="A131" s="1" t="s">
        <v>0</v>
      </c>
    </row>
    <row r="132" spans="1:1" x14ac:dyDescent="0.35">
      <c r="A132" s="1" t="s">
        <v>0</v>
      </c>
    </row>
    <row r="133" spans="1:1" x14ac:dyDescent="0.35">
      <c r="A133" s="1" t="s">
        <v>0</v>
      </c>
    </row>
    <row r="134" spans="1:1" x14ac:dyDescent="0.35">
      <c r="A134" s="1" t="s">
        <v>113</v>
      </c>
    </row>
    <row r="135" spans="1:1" x14ac:dyDescent="0.35">
      <c r="A135" s="1" t="s">
        <v>114</v>
      </c>
    </row>
    <row r="136" spans="1:1" x14ac:dyDescent="0.35">
      <c r="A136" s="1" t="s">
        <v>115</v>
      </c>
    </row>
    <row r="137" spans="1:1" x14ac:dyDescent="0.35">
      <c r="A137" s="1" t="s">
        <v>116</v>
      </c>
    </row>
    <row r="138" spans="1:1" x14ac:dyDescent="0.35">
      <c r="A138" s="1" t="s">
        <v>84</v>
      </c>
    </row>
    <row r="139" spans="1:1" x14ac:dyDescent="0.35">
      <c r="A139" s="1" t="s">
        <v>0</v>
      </c>
    </row>
    <row r="140" spans="1:1" x14ac:dyDescent="0.35">
      <c r="A140" s="1" t="s">
        <v>45</v>
      </c>
    </row>
    <row r="141" spans="1:1" x14ac:dyDescent="0.35">
      <c r="A141" s="7" t="str">
        <f>CONCATENATE("  permit udp hostname ",SETUP!B24," any eq 5060 ")</f>
        <v xml:space="preserve">  permit udp hostname pbx.dhitechnical.com any eq 5060 </v>
      </c>
    </row>
    <row r="142" spans="1:1" x14ac:dyDescent="0.35">
      <c r="A142" s="1" t="s">
        <v>84</v>
      </c>
    </row>
    <row r="143" spans="1:1" x14ac:dyDescent="0.35">
      <c r="A143" s="1" t="s">
        <v>0</v>
      </c>
    </row>
    <row r="144" spans="1:1" x14ac:dyDescent="0.35">
      <c r="A144" s="1" t="s">
        <v>0</v>
      </c>
    </row>
    <row r="145" spans="1:1" x14ac:dyDescent="0.35">
      <c r="A145" s="1" t="s">
        <v>0</v>
      </c>
    </row>
    <row r="146" spans="1:1" x14ac:dyDescent="0.35">
      <c r="A146" s="1" t="s">
        <v>117</v>
      </c>
    </row>
    <row r="147" spans="1:1" x14ac:dyDescent="0.35">
      <c r="A147" s="1" t="s">
        <v>118</v>
      </c>
    </row>
    <row r="148" spans="1:1" x14ac:dyDescent="0.35">
      <c r="A148" s="1" t="s">
        <v>119</v>
      </c>
    </row>
    <row r="149" spans="1:1" x14ac:dyDescent="0.35">
      <c r="A149" s="1" t="s">
        <v>84</v>
      </c>
    </row>
    <row r="150" spans="1:1" x14ac:dyDescent="0.35">
      <c r="A150" s="1" t="s">
        <v>0</v>
      </c>
    </row>
    <row r="151" spans="1:1" x14ac:dyDescent="0.35">
      <c r="A151" s="1" t="s">
        <v>0</v>
      </c>
    </row>
    <row r="152" spans="1:1" x14ac:dyDescent="0.35">
      <c r="A152" s="1" t="s">
        <v>0</v>
      </c>
    </row>
    <row r="153" spans="1:1" x14ac:dyDescent="0.35">
      <c r="A153" s="7" t="str">
        <f>CONCATENATE("ip route 0.0.0.0 0.0.0.0 ",SETUP!B15)</f>
        <v>ip route 0.0.0.0 0.0.0.0 172.16.0.1</v>
      </c>
    </row>
    <row r="154" spans="1:1" x14ac:dyDescent="0.35">
      <c r="A154" s="1" t="s">
        <v>0</v>
      </c>
    </row>
    <row r="155" spans="1:1" x14ac:dyDescent="0.35">
      <c r="A155" s="1" t="s">
        <v>46</v>
      </c>
    </row>
    <row r="156" spans="1:1" x14ac:dyDescent="0.35">
      <c r="A156" s="1" t="s">
        <v>47</v>
      </c>
    </row>
    <row r="157" spans="1:1" x14ac:dyDescent="0.35">
      <c r="A157" s="1" t="s">
        <v>48</v>
      </c>
    </row>
    <row r="158" spans="1:1" x14ac:dyDescent="0.35">
      <c r="A158" s="1" t="s">
        <v>49</v>
      </c>
    </row>
    <row r="159" spans="1:1" x14ac:dyDescent="0.35">
      <c r="A159" s="1" t="s">
        <v>50</v>
      </c>
    </row>
    <row r="160" spans="1:1" x14ac:dyDescent="0.35">
      <c r="A160" s="1" t="s">
        <v>51</v>
      </c>
    </row>
    <row r="161" spans="1:1" x14ac:dyDescent="0.35">
      <c r="A161" s="1" t="s">
        <v>52</v>
      </c>
    </row>
    <row r="162" spans="1:1" x14ac:dyDescent="0.35">
      <c r="A162" s="1" t="s">
        <v>53</v>
      </c>
    </row>
    <row r="163" spans="1:1" x14ac:dyDescent="0.35">
      <c r="A163" s="1" t="s">
        <v>0</v>
      </c>
    </row>
    <row r="164" spans="1:1" x14ac:dyDescent="0.35">
      <c r="A164" s="1" t="s">
        <v>0</v>
      </c>
    </row>
    <row r="165" spans="1:1" x14ac:dyDescent="0.35">
      <c r="A165" s="1" t="s">
        <v>0</v>
      </c>
    </row>
    <row r="166" spans="1:1" x14ac:dyDescent="0.35">
      <c r="A166" s="1" t="s">
        <v>54</v>
      </c>
    </row>
    <row r="167" spans="1:1" x14ac:dyDescent="0.35">
      <c r="A167" s="1" t="s">
        <v>55</v>
      </c>
    </row>
    <row r="168" spans="1:1" x14ac:dyDescent="0.35">
      <c r="A168" s="1" t="s">
        <v>0</v>
      </c>
    </row>
    <row r="169" spans="1:1" x14ac:dyDescent="0.35">
      <c r="A169" s="1" t="s">
        <v>0</v>
      </c>
    </row>
    <row r="170" spans="1:1" x14ac:dyDescent="0.35">
      <c r="A170" s="1" t="s">
        <v>0</v>
      </c>
    </row>
    <row r="171" spans="1:1" x14ac:dyDescent="0.35">
      <c r="A171" s="1" t="s">
        <v>56</v>
      </c>
    </row>
    <row r="172" spans="1:1" x14ac:dyDescent="0.35">
      <c r="A172" s="1" t="s">
        <v>57</v>
      </c>
    </row>
    <row r="173" spans="1:1" x14ac:dyDescent="0.35">
      <c r="A173" s="1" t="s">
        <v>58</v>
      </c>
    </row>
    <row r="174" spans="1:1" x14ac:dyDescent="0.35">
      <c r="A174" s="1" t="s">
        <v>84</v>
      </c>
    </row>
    <row r="175" spans="1:1" x14ac:dyDescent="0.35">
      <c r="A175" s="1" t="s">
        <v>0</v>
      </c>
    </row>
    <row r="176" spans="1:1" x14ac:dyDescent="0.35">
      <c r="A176" s="1" t="s">
        <v>0</v>
      </c>
    </row>
    <row r="177" spans="1:1" x14ac:dyDescent="0.35">
      <c r="A177" s="1" t="s">
        <v>0</v>
      </c>
    </row>
    <row r="178" spans="1:1" x14ac:dyDescent="0.35">
      <c r="A178" s="1" t="s">
        <v>59</v>
      </c>
    </row>
    <row r="179" spans="1:1" x14ac:dyDescent="0.35">
      <c r="A179" s="1" t="s">
        <v>60</v>
      </c>
    </row>
    <row r="180" spans="1:1" x14ac:dyDescent="0.35">
      <c r="A180" s="1" t="s">
        <v>61</v>
      </c>
    </row>
    <row r="181" spans="1:1" x14ac:dyDescent="0.35">
      <c r="A181" s="7" t="str">
        <f>CONCATENATE("  sip-server primary ",SETUP!B24)</f>
        <v xml:space="preserve">  sip-server primary pbx.dhitechnical.com</v>
      </c>
    </row>
    <row r="182" spans="1:1" x14ac:dyDescent="0.35">
      <c r="A182" s="7" t="str">
        <f>CONCATENATE("  domain ",SETUP!B24)</f>
        <v xml:space="preserve">  domain pbx.dhitechnical.com</v>
      </c>
    </row>
    <row r="183" spans="1:1" x14ac:dyDescent="0.35">
      <c r="A183" s="7" t="str">
        <f>CONCATENATE("  register ",SETUP!B22," auth-name ",SETUP!B22," password ",SETUP!B23)</f>
        <v xml:space="preserve">  register USERNAME auth-name USERNAME password PASSWORD</v>
      </c>
    </row>
    <row r="184" spans="1:1" x14ac:dyDescent="0.35">
      <c r="A184" s="1" t="s">
        <v>62</v>
      </c>
    </row>
    <row r="185" spans="1:1" x14ac:dyDescent="0.35">
      <c r="A185" s="1" t="s">
        <v>63</v>
      </c>
    </row>
    <row r="186" spans="1:1" x14ac:dyDescent="0.35">
      <c r="A186" s="7" t="str">
        <f>CONCATENATE("  authentication username ",SETUP!B22," password ",SETUP!B23)</f>
        <v xml:space="preserve">  authentication username USERNAME password PASSWORD</v>
      </c>
    </row>
    <row r="187" spans="1:1" x14ac:dyDescent="0.35">
      <c r="A187" s="1" t="s">
        <v>84</v>
      </c>
    </row>
    <row r="188" spans="1:1" x14ac:dyDescent="0.35">
      <c r="A188" s="1" t="s">
        <v>0</v>
      </c>
    </row>
    <row r="189" spans="1:1" x14ac:dyDescent="0.35">
      <c r="A189" s="1" t="s">
        <v>0</v>
      </c>
    </row>
    <row r="190" spans="1:1" x14ac:dyDescent="0.35">
      <c r="A190" s="1" t="s">
        <v>64</v>
      </c>
    </row>
    <row r="191" spans="1:1" x14ac:dyDescent="0.35">
      <c r="A191" s="1" t="s">
        <v>65</v>
      </c>
    </row>
    <row r="192" spans="1:1" x14ac:dyDescent="0.35">
      <c r="A192" s="1" t="s">
        <v>120</v>
      </c>
    </row>
    <row r="193" spans="1:1" x14ac:dyDescent="0.35">
      <c r="A193" s="1" t="s">
        <v>66</v>
      </c>
    </row>
    <row r="194" spans="1:1" x14ac:dyDescent="0.35">
      <c r="A194" s="1" t="s">
        <v>67</v>
      </c>
    </row>
    <row r="195" spans="1:1" x14ac:dyDescent="0.35">
      <c r="A195" s="1" t="s">
        <v>68</v>
      </c>
    </row>
    <row r="196" spans="1:1" x14ac:dyDescent="0.35">
      <c r="A196" s="1" t="s">
        <v>69</v>
      </c>
    </row>
    <row r="197" spans="1:1" x14ac:dyDescent="0.35">
      <c r="A197" s="1" t="s">
        <v>84</v>
      </c>
    </row>
    <row r="198" spans="1:1" x14ac:dyDescent="0.35">
      <c r="A198" s="1" t="s">
        <v>0</v>
      </c>
    </row>
    <row r="199" spans="1:1" x14ac:dyDescent="0.35">
      <c r="A199" s="1" t="s">
        <v>0</v>
      </c>
    </row>
    <row r="200" spans="1:1" x14ac:dyDescent="0.35">
      <c r="A200" s="1" t="s">
        <v>70</v>
      </c>
    </row>
    <row r="201" spans="1:1" x14ac:dyDescent="0.35">
      <c r="A201" s="1" t="s">
        <v>71</v>
      </c>
    </row>
    <row r="202" spans="1:1" x14ac:dyDescent="0.35">
      <c r="A202" s="1" t="s">
        <v>72</v>
      </c>
    </row>
    <row r="203" spans="1:1" x14ac:dyDescent="0.35">
      <c r="A203" s="1" t="s">
        <v>84</v>
      </c>
    </row>
    <row r="204" spans="1:1" x14ac:dyDescent="0.35">
      <c r="A204" s="1" t="s">
        <v>0</v>
      </c>
    </row>
    <row r="205" spans="1:1" x14ac:dyDescent="0.35">
      <c r="A205" s="1" t="s">
        <v>0</v>
      </c>
    </row>
    <row r="206" spans="1:1" x14ac:dyDescent="0.35">
      <c r="A206" s="1" t="s">
        <v>73</v>
      </c>
    </row>
    <row r="207" spans="1:1" x14ac:dyDescent="0.35">
      <c r="A207" s="1" t="s">
        <v>74</v>
      </c>
    </row>
    <row r="208" spans="1:1" x14ac:dyDescent="0.35">
      <c r="A208" s="1" t="s">
        <v>72</v>
      </c>
    </row>
    <row r="209" spans="1:1" x14ac:dyDescent="0.35">
      <c r="A209" s="1" t="s">
        <v>84</v>
      </c>
    </row>
    <row r="210" spans="1:1" x14ac:dyDescent="0.35">
      <c r="A210" s="1" t="s">
        <v>0</v>
      </c>
    </row>
    <row r="211" spans="1:1" x14ac:dyDescent="0.35">
      <c r="A211" s="1" t="s">
        <v>0</v>
      </c>
    </row>
    <row r="212" spans="1:1" x14ac:dyDescent="0.35">
      <c r="A212" s="1" t="s">
        <v>0</v>
      </c>
    </row>
    <row r="213" spans="1:1" x14ac:dyDescent="0.35">
      <c r="A213" s="1" t="s">
        <v>75</v>
      </c>
    </row>
    <row r="214" spans="1:1" x14ac:dyDescent="0.35">
      <c r="A214" s="1" t="s">
        <v>0</v>
      </c>
    </row>
    <row r="215" spans="1:1" x14ac:dyDescent="0.35">
      <c r="A215" s="1" t="s">
        <v>0</v>
      </c>
    </row>
    <row r="216" spans="1:1" x14ac:dyDescent="0.35">
      <c r="A216" s="1" t="s">
        <v>0</v>
      </c>
    </row>
    <row r="217" spans="1:1" x14ac:dyDescent="0.35">
      <c r="A217" s="1" t="s">
        <v>76</v>
      </c>
    </row>
    <row r="218" spans="1:1" x14ac:dyDescent="0.35">
      <c r="A218" s="1" t="s">
        <v>77</v>
      </c>
    </row>
    <row r="219" spans="1:1" x14ac:dyDescent="0.35">
      <c r="A219" s="1" t="s">
        <v>78</v>
      </c>
    </row>
    <row r="220" spans="1:1" x14ac:dyDescent="0.35">
      <c r="A220" s="1" t="s">
        <v>84</v>
      </c>
    </row>
    <row r="221" spans="1:1" x14ac:dyDescent="0.35">
      <c r="A221" s="1" t="s">
        <v>0</v>
      </c>
    </row>
    <row r="222" spans="1:1" x14ac:dyDescent="0.35">
      <c r="A222" s="1" t="s">
        <v>79</v>
      </c>
    </row>
    <row r="223" spans="1:1" x14ac:dyDescent="0.35">
      <c r="A223" s="1" t="s">
        <v>77</v>
      </c>
    </row>
    <row r="224" spans="1:1" x14ac:dyDescent="0.35">
      <c r="A224" s="1" t="s">
        <v>25</v>
      </c>
    </row>
    <row r="225" spans="1:1" x14ac:dyDescent="0.35">
      <c r="A225" s="1" t="s">
        <v>80</v>
      </c>
    </row>
    <row r="226" spans="1:1" x14ac:dyDescent="0.35">
      <c r="A226" s="1" t="s">
        <v>77</v>
      </c>
    </row>
    <row r="227" spans="1:1" x14ac:dyDescent="0.35">
      <c r="A227" s="1" t="s">
        <v>78</v>
      </c>
    </row>
    <row r="228" spans="1:1" x14ac:dyDescent="0.35">
      <c r="A228" s="1" t="s">
        <v>22</v>
      </c>
    </row>
    <row r="229" spans="1:1" x14ac:dyDescent="0.35">
      <c r="A229" s="1" t="s">
        <v>84</v>
      </c>
    </row>
    <row r="230" spans="1:1" x14ac:dyDescent="0.35">
      <c r="A230" s="1" t="s">
        <v>0</v>
      </c>
    </row>
    <row r="231" spans="1:1" x14ac:dyDescent="0.35">
      <c r="A231" s="1" t="s">
        <v>81</v>
      </c>
    </row>
    <row r="232" spans="1:1" x14ac:dyDescent="0.35">
      <c r="A232" s="1" t="s">
        <v>0</v>
      </c>
    </row>
    <row r="233" spans="1:1" x14ac:dyDescent="0.35">
      <c r="A233" s="1" t="s">
        <v>0</v>
      </c>
    </row>
    <row r="234" spans="1:1" x14ac:dyDescent="0.35">
      <c r="A234" s="1" t="s">
        <v>0</v>
      </c>
    </row>
    <row r="235" spans="1:1" x14ac:dyDescent="0.35">
      <c r="A235" s="1" t="s">
        <v>0</v>
      </c>
    </row>
    <row r="236" spans="1:1" x14ac:dyDescent="0.35">
      <c r="A236" s="1" t="s">
        <v>82</v>
      </c>
    </row>
    <row r="237" spans="1:1" x14ac:dyDescent="0.35">
      <c r="A237" s="1" t="s">
        <v>111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33"/>
  <sheetViews>
    <sheetView topLeftCell="A100" workbookViewId="0">
      <selection activeCell="A123" sqref="A123"/>
    </sheetView>
  </sheetViews>
  <sheetFormatPr defaultColWidth="10.875" defaultRowHeight="23.25" x14ac:dyDescent="0.35"/>
  <cols>
    <col min="1" max="1" width="116.125" style="1" customWidth="1"/>
    <col min="2" max="16384" width="10.875" style="1"/>
  </cols>
  <sheetData>
    <row r="1" spans="1:1" x14ac:dyDescent="0.35">
      <c r="A1" s="1" t="s">
        <v>83</v>
      </c>
    </row>
    <row r="2" spans="1:1" x14ac:dyDescent="0.35">
      <c r="A2" s="1" t="s">
        <v>0</v>
      </c>
    </row>
    <row r="3" spans="1:1" x14ac:dyDescent="0.35">
      <c r="A3" s="1" t="s">
        <v>0</v>
      </c>
    </row>
    <row r="4" spans="1:1" x14ac:dyDescent="0.35">
      <c r="A4" s="7" t="str">
        <f>CONCATENATE("hostname ",SETUP!B1)</f>
        <v>hostname HOSTNAME</v>
      </c>
    </row>
    <row r="5" spans="1:1" x14ac:dyDescent="0.35">
      <c r="A5" s="7" t="str">
        <f>CONCATENATE("enable password md5 ",SETUP!B29)</f>
        <v xml:space="preserve">enable password md5 </v>
      </c>
    </row>
    <row r="6" spans="1:1" x14ac:dyDescent="0.35">
      <c r="A6" s="1" t="s">
        <v>0</v>
      </c>
    </row>
    <row r="7" spans="1:1" x14ac:dyDescent="0.35">
      <c r="A7" s="1" t="s">
        <v>0</v>
      </c>
    </row>
    <row r="8" spans="1:1" x14ac:dyDescent="0.35">
      <c r="A8" s="1" t="s">
        <v>1</v>
      </c>
    </row>
    <row r="9" spans="1:1" x14ac:dyDescent="0.35">
      <c r="A9" s="1" t="s">
        <v>0</v>
      </c>
    </row>
    <row r="10" spans="1:1" x14ac:dyDescent="0.35">
      <c r="A10" s="1" t="s">
        <v>2</v>
      </c>
    </row>
    <row r="11" spans="1:1" x14ac:dyDescent="0.35">
      <c r="A11" s="1" t="s">
        <v>3</v>
      </c>
    </row>
    <row r="12" spans="1:1" x14ac:dyDescent="0.35">
      <c r="A12" s="1" t="s">
        <v>4</v>
      </c>
    </row>
    <row r="13" spans="1:1" x14ac:dyDescent="0.35">
      <c r="A13" s="1" t="s">
        <v>5</v>
      </c>
    </row>
    <row r="14" spans="1:1" x14ac:dyDescent="0.35">
      <c r="A14" s="1" t="s">
        <v>0</v>
      </c>
    </row>
    <row r="15" spans="1:1" x14ac:dyDescent="0.35">
      <c r="A15" s="1" t="s">
        <v>0</v>
      </c>
    </row>
    <row r="16" spans="1:1" x14ac:dyDescent="0.35">
      <c r="A16" s="7" t="str">
        <f>CONCATENATE("domain-name ",SETUP!B24)</f>
        <v>domain-name pbx.dhitechnical.com</v>
      </c>
    </row>
    <row r="17" spans="1:1" x14ac:dyDescent="0.35">
      <c r="A17" s="7" t="str">
        <f>CONCATENATE("name-server ",SETUP!B18," ",SETUP!B19)</f>
        <v>name-server 8.8.8.8 8.8.4.4</v>
      </c>
    </row>
    <row r="18" spans="1:1" x14ac:dyDescent="0.35">
      <c r="A18" s="1" t="s">
        <v>0</v>
      </c>
    </row>
    <row r="19" spans="1:1" x14ac:dyDescent="0.35">
      <c r="A19" s="1" t="s">
        <v>0</v>
      </c>
    </row>
    <row r="20" spans="1:1" x14ac:dyDescent="0.35">
      <c r="A20" s="1" t="s">
        <v>0</v>
      </c>
    </row>
    <row r="21" spans="1:1" x14ac:dyDescent="0.35">
      <c r="A21" s="1" t="s">
        <v>6</v>
      </c>
    </row>
    <row r="22" spans="1:1" x14ac:dyDescent="0.35">
      <c r="A22" s="1" t="s">
        <v>7</v>
      </c>
    </row>
    <row r="23" spans="1:1" x14ac:dyDescent="0.35">
      <c r="A23" s="1" t="s">
        <v>8</v>
      </c>
    </row>
    <row r="24" spans="1:1" x14ac:dyDescent="0.35">
      <c r="A24" s="1" t="s">
        <v>9</v>
      </c>
    </row>
    <row r="25" spans="1:1" x14ac:dyDescent="0.35">
      <c r="A25" s="1" t="s">
        <v>0</v>
      </c>
    </row>
    <row r="26" spans="1:1" x14ac:dyDescent="0.35">
      <c r="A26" s="1" t="s">
        <v>10</v>
      </c>
    </row>
    <row r="27" spans="1:1" x14ac:dyDescent="0.35">
      <c r="A27" s="1" t="s">
        <v>0</v>
      </c>
    </row>
    <row r="28" spans="1:1" x14ac:dyDescent="0.35">
      <c r="A28" s="7" t="str">
        <f>CONCATENATE("username ",SETUP!B27," password ",SETUP!B28)</f>
        <v>username local_user password Local_pass</v>
      </c>
    </row>
    <row r="29" spans="1:1" x14ac:dyDescent="0.35">
      <c r="A29" s="1" t="s">
        <v>0</v>
      </c>
    </row>
    <row r="30" spans="1:1" x14ac:dyDescent="0.35">
      <c r="A30" s="1" t="s">
        <v>0</v>
      </c>
    </row>
    <row r="31" spans="1:1" x14ac:dyDescent="0.35">
      <c r="A31" s="1" t="s">
        <v>11</v>
      </c>
    </row>
    <row r="32" spans="1:1" x14ac:dyDescent="0.35">
      <c r="A32" s="1" t="s">
        <v>12</v>
      </c>
    </row>
    <row r="33" spans="1:1" x14ac:dyDescent="0.35">
      <c r="A33" s="1" t="s">
        <v>13</v>
      </c>
    </row>
    <row r="34" spans="1:1" x14ac:dyDescent="0.35">
      <c r="A34" s="1" t="s">
        <v>14</v>
      </c>
    </row>
    <row r="35" spans="1:1" x14ac:dyDescent="0.35">
      <c r="A35" s="1" t="s">
        <v>0</v>
      </c>
    </row>
    <row r="36" spans="1:1" x14ac:dyDescent="0.35">
      <c r="A36" s="1" t="s">
        <v>0</v>
      </c>
    </row>
    <row r="37" spans="1:1" x14ac:dyDescent="0.35">
      <c r="A37" s="1" t="s">
        <v>0</v>
      </c>
    </row>
    <row r="38" spans="1:1" x14ac:dyDescent="0.35">
      <c r="A38" s="1" t="s">
        <v>15</v>
      </c>
    </row>
    <row r="39" spans="1:1" x14ac:dyDescent="0.35">
      <c r="A39" s="1" t="s">
        <v>16</v>
      </c>
    </row>
    <row r="40" spans="1:1" x14ac:dyDescent="0.35">
      <c r="A40" s="1" t="s">
        <v>17</v>
      </c>
    </row>
    <row r="41" spans="1:1" x14ac:dyDescent="0.35">
      <c r="A41" s="1" t="s">
        <v>84</v>
      </c>
    </row>
    <row r="42" spans="1:1" x14ac:dyDescent="0.35">
      <c r="A42" s="1" t="s">
        <v>0</v>
      </c>
    </row>
    <row r="43" spans="1:1" x14ac:dyDescent="0.35">
      <c r="A43" s="1" t="s">
        <v>0</v>
      </c>
    </row>
    <row r="44" spans="1:1" x14ac:dyDescent="0.35">
      <c r="A44" s="1" t="s">
        <v>0</v>
      </c>
    </row>
    <row r="45" spans="1:1" x14ac:dyDescent="0.35">
      <c r="A45" s="1" t="s">
        <v>18</v>
      </c>
    </row>
    <row r="46" spans="1:1" x14ac:dyDescent="0.35">
      <c r="A46" s="1" t="s">
        <v>19</v>
      </c>
    </row>
    <row r="47" spans="1:1" x14ac:dyDescent="0.35">
      <c r="A47" s="7" t="str">
        <f>CONCATENATE("  ip address ",SETUP!B4,".",SETUP!B5,".",SETUP!B6,".",SETUP!B7," ",SETUP!B10,".",SETUP!B11,".",SETUP!B12,".",SETUP!B13)</f>
        <v xml:space="preserve">  ip address 172.16.0.111 255.255.255.0</v>
      </c>
    </row>
    <row r="48" spans="1:1" x14ac:dyDescent="0.35">
      <c r="A48" s="9" t="s">
        <v>112</v>
      </c>
    </row>
    <row r="49" spans="1:1" x14ac:dyDescent="0.35">
      <c r="A49" s="1" t="s">
        <v>20</v>
      </c>
    </row>
    <row r="50" spans="1:1" x14ac:dyDescent="0.35">
      <c r="A50" s="1" t="s">
        <v>21</v>
      </c>
    </row>
    <row r="51" spans="1:1" x14ac:dyDescent="0.35">
      <c r="A51" s="1" t="s">
        <v>22</v>
      </c>
    </row>
    <row r="52" spans="1:1" x14ac:dyDescent="0.35">
      <c r="A52" s="1" t="s">
        <v>84</v>
      </c>
    </row>
    <row r="53" spans="1:1" x14ac:dyDescent="0.35">
      <c r="A53" s="1" t="s">
        <v>0</v>
      </c>
    </row>
    <row r="54" spans="1:1" x14ac:dyDescent="0.35">
      <c r="A54" s="1" t="s">
        <v>0</v>
      </c>
    </row>
    <row r="55" spans="1:1" x14ac:dyDescent="0.35">
      <c r="A55" s="1" t="s">
        <v>23</v>
      </c>
    </row>
    <row r="56" spans="1:1" x14ac:dyDescent="0.35">
      <c r="A56" s="1" t="s">
        <v>24</v>
      </c>
    </row>
    <row r="57" spans="1:1" x14ac:dyDescent="0.35">
      <c r="A57" s="1" t="s">
        <v>25</v>
      </c>
    </row>
    <row r="58" spans="1:1" x14ac:dyDescent="0.35">
      <c r="A58" s="1" t="s">
        <v>84</v>
      </c>
    </row>
    <row r="59" spans="1:1" x14ac:dyDescent="0.35">
      <c r="A59" s="1" t="s">
        <v>0</v>
      </c>
    </row>
    <row r="60" spans="1:1" x14ac:dyDescent="0.35">
      <c r="A60" s="1" t="s">
        <v>0</v>
      </c>
    </row>
    <row r="61" spans="1:1" x14ac:dyDescent="0.35">
      <c r="A61" s="1" t="s">
        <v>0</v>
      </c>
    </row>
    <row r="62" spans="1:1" x14ac:dyDescent="0.35">
      <c r="A62" s="1" t="s">
        <v>26</v>
      </c>
    </row>
    <row r="63" spans="1:1" x14ac:dyDescent="0.35">
      <c r="A63" s="1" t="s">
        <v>25</v>
      </c>
    </row>
    <row r="64" spans="1:1" x14ac:dyDescent="0.35">
      <c r="A64" s="1" t="s">
        <v>84</v>
      </c>
    </row>
    <row r="65" spans="1:1" x14ac:dyDescent="0.35">
      <c r="A65" s="1" t="s">
        <v>0</v>
      </c>
    </row>
    <row r="66" spans="1:1" x14ac:dyDescent="0.35">
      <c r="A66" s="1" t="s">
        <v>27</v>
      </c>
    </row>
    <row r="67" spans="1:1" x14ac:dyDescent="0.35">
      <c r="A67" s="1" t="s">
        <v>25</v>
      </c>
    </row>
    <row r="68" spans="1:1" x14ac:dyDescent="0.35">
      <c r="A68" s="1" t="s">
        <v>84</v>
      </c>
    </row>
    <row r="69" spans="1:1" x14ac:dyDescent="0.35">
      <c r="A69" s="1" t="s">
        <v>0</v>
      </c>
    </row>
    <row r="70" spans="1:1" x14ac:dyDescent="0.35">
      <c r="A70" s="1" t="s">
        <v>28</v>
      </c>
    </row>
    <row r="71" spans="1:1" x14ac:dyDescent="0.35">
      <c r="A71" s="1" t="s">
        <v>25</v>
      </c>
    </row>
    <row r="72" spans="1:1" x14ac:dyDescent="0.35">
      <c r="A72" s="1" t="s">
        <v>84</v>
      </c>
    </row>
    <row r="73" spans="1:1" x14ac:dyDescent="0.35">
      <c r="A73" s="1" t="s">
        <v>0</v>
      </c>
    </row>
    <row r="74" spans="1:1" x14ac:dyDescent="0.35">
      <c r="A74" s="1" t="s">
        <v>29</v>
      </c>
    </row>
    <row r="75" spans="1:1" x14ac:dyDescent="0.35">
      <c r="A75" s="1" t="s">
        <v>30</v>
      </c>
    </row>
    <row r="76" spans="1:1" x14ac:dyDescent="0.35">
      <c r="A76" s="1" t="s">
        <v>31</v>
      </c>
    </row>
    <row r="77" spans="1:1" x14ac:dyDescent="0.35">
      <c r="A77" s="1" t="s">
        <v>22</v>
      </c>
    </row>
    <row r="78" spans="1:1" x14ac:dyDescent="0.35">
      <c r="A78" s="1" t="s">
        <v>84</v>
      </c>
    </row>
    <row r="79" spans="1:1" x14ac:dyDescent="0.35">
      <c r="A79" s="1" t="s">
        <v>0</v>
      </c>
    </row>
    <row r="80" spans="1:1" x14ac:dyDescent="0.35">
      <c r="A80" s="1" t="s">
        <v>0</v>
      </c>
    </row>
    <row r="81" spans="1:1" x14ac:dyDescent="0.35">
      <c r="A81" s="1" t="s">
        <v>32</v>
      </c>
    </row>
    <row r="82" spans="1:1" x14ac:dyDescent="0.35">
      <c r="A82" s="1" t="s">
        <v>33</v>
      </c>
    </row>
    <row r="83" spans="1:1" x14ac:dyDescent="0.35">
      <c r="A83" s="1" t="s">
        <v>34</v>
      </c>
    </row>
    <row r="84" spans="1:1" x14ac:dyDescent="0.35">
      <c r="A84" s="7" t="str">
        <f>CONCATENATE("  isdn switch-type ",SETUP!B31)</f>
        <v xml:space="preserve">  isdn switch-type ni2</v>
      </c>
    </row>
    <row r="85" spans="1:1" x14ac:dyDescent="0.35">
      <c r="A85" s="7" t="str">
        <f>CONCATENATE("  digits-transferred ",SETUP!B33)</f>
        <v xml:space="preserve">  digits-transferred all</v>
      </c>
    </row>
    <row r="86" spans="1:1" x14ac:dyDescent="0.35">
      <c r="A86" s="1" t="s">
        <v>22</v>
      </c>
    </row>
    <row r="87" spans="1:1" x14ac:dyDescent="0.35">
      <c r="A87" s="1" t="s">
        <v>84</v>
      </c>
    </row>
    <row r="88" spans="1:1" x14ac:dyDescent="0.35">
      <c r="A88" s="1" t="s">
        <v>0</v>
      </c>
    </row>
    <row r="89" spans="1:1" x14ac:dyDescent="0.35">
      <c r="A89" s="1" t="s">
        <v>0</v>
      </c>
    </row>
    <row r="90" spans="1:1" x14ac:dyDescent="0.35">
      <c r="A90" s="1" t="s">
        <v>35</v>
      </c>
    </row>
    <row r="91" spans="1:1" x14ac:dyDescent="0.35">
      <c r="A91" s="1" t="s">
        <v>25</v>
      </c>
    </row>
    <row r="92" spans="1:1" x14ac:dyDescent="0.35">
      <c r="A92" s="1" t="s">
        <v>84</v>
      </c>
    </row>
    <row r="93" spans="1:1" x14ac:dyDescent="0.35">
      <c r="A93" s="1" t="s">
        <v>0</v>
      </c>
    </row>
    <row r="94" spans="1:1" x14ac:dyDescent="0.35">
      <c r="A94" s="1" t="s">
        <v>36</v>
      </c>
    </row>
    <row r="95" spans="1:1" x14ac:dyDescent="0.35">
      <c r="A95" s="1" t="s">
        <v>25</v>
      </c>
    </row>
    <row r="96" spans="1:1" x14ac:dyDescent="0.35">
      <c r="A96" s="1" t="s">
        <v>84</v>
      </c>
    </row>
    <row r="97" spans="1:1" x14ac:dyDescent="0.35">
      <c r="A97" s="1" t="s">
        <v>0</v>
      </c>
    </row>
    <row r="98" spans="1:1" x14ac:dyDescent="0.35">
      <c r="A98" s="1" t="s">
        <v>37</v>
      </c>
    </row>
    <row r="99" spans="1:1" x14ac:dyDescent="0.35">
      <c r="A99" s="1" t="s">
        <v>25</v>
      </c>
    </row>
    <row r="100" spans="1:1" x14ac:dyDescent="0.35">
      <c r="A100" s="1" t="s">
        <v>84</v>
      </c>
    </row>
    <row r="101" spans="1:1" x14ac:dyDescent="0.35">
      <c r="A101" s="1" t="s">
        <v>0</v>
      </c>
    </row>
    <row r="102" spans="1:1" x14ac:dyDescent="0.35">
      <c r="A102" s="1" t="s">
        <v>38</v>
      </c>
    </row>
    <row r="103" spans="1:1" x14ac:dyDescent="0.35">
      <c r="A103" s="1" t="s">
        <v>25</v>
      </c>
    </row>
    <row r="104" spans="1:1" x14ac:dyDescent="0.35">
      <c r="A104" s="1" t="s">
        <v>84</v>
      </c>
    </row>
    <row r="105" spans="1:1" x14ac:dyDescent="0.35">
      <c r="A105" s="1" t="s">
        <v>0</v>
      </c>
    </row>
    <row r="106" spans="1:1" x14ac:dyDescent="0.35">
      <c r="A106" s="1" t="s">
        <v>39</v>
      </c>
    </row>
    <row r="107" spans="1:1" x14ac:dyDescent="0.35">
      <c r="A107" s="1" t="s">
        <v>25</v>
      </c>
    </row>
    <row r="108" spans="1:1" x14ac:dyDescent="0.35">
      <c r="A108" s="1" t="s">
        <v>84</v>
      </c>
    </row>
    <row r="109" spans="1:1" x14ac:dyDescent="0.35">
      <c r="A109" s="1" t="s">
        <v>0</v>
      </c>
    </row>
    <row r="110" spans="1:1" x14ac:dyDescent="0.35">
      <c r="A110" s="1" t="s">
        <v>40</v>
      </c>
    </row>
    <row r="111" spans="1:1" x14ac:dyDescent="0.35">
      <c r="A111" s="1" t="s">
        <v>25</v>
      </c>
    </row>
    <row r="112" spans="1:1" x14ac:dyDescent="0.35">
      <c r="A112" s="1" t="s">
        <v>84</v>
      </c>
    </row>
    <row r="113" spans="1:1" x14ac:dyDescent="0.35">
      <c r="A113" s="1" t="s">
        <v>0</v>
      </c>
    </row>
    <row r="114" spans="1:1" x14ac:dyDescent="0.35">
      <c r="A114" s="1" t="s">
        <v>41</v>
      </c>
    </row>
    <row r="115" spans="1:1" x14ac:dyDescent="0.35">
      <c r="A115" s="1" t="s">
        <v>25</v>
      </c>
    </row>
    <row r="116" spans="1:1" x14ac:dyDescent="0.35">
      <c r="A116" s="1" t="s">
        <v>84</v>
      </c>
    </row>
    <row r="117" spans="1:1" x14ac:dyDescent="0.35">
      <c r="A117" s="1" t="s">
        <v>0</v>
      </c>
    </row>
    <row r="118" spans="1:1" x14ac:dyDescent="0.35">
      <c r="A118" s="1" t="s">
        <v>42</v>
      </c>
    </row>
    <row r="119" spans="1:1" x14ac:dyDescent="0.35">
      <c r="A119" s="1" t="s">
        <v>25</v>
      </c>
    </row>
    <row r="120" spans="1:1" x14ac:dyDescent="0.35">
      <c r="A120" s="1" t="s">
        <v>84</v>
      </c>
    </row>
    <row r="121" spans="1:1" x14ac:dyDescent="0.35">
      <c r="A121" s="1" t="s">
        <v>0</v>
      </c>
    </row>
    <row r="122" spans="1:1" x14ac:dyDescent="0.35">
      <c r="A122" s="1" t="s">
        <v>0</v>
      </c>
    </row>
    <row r="123" spans="1:1" x14ac:dyDescent="0.35">
      <c r="A123" s="1" t="s">
        <v>0</v>
      </c>
    </row>
    <row r="124" spans="1:1" x14ac:dyDescent="0.35">
      <c r="A124" s="1" t="s">
        <v>43</v>
      </c>
    </row>
    <row r="125" spans="1:1" x14ac:dyDescent="0.35">
      <c r="A125" s="1" t="s">
        <v>44</v>
      </c>
    </row>
    <row r="126" spans="1:1" x14ac:dyDescent="0.35">
      <c r="A126" s="1" t="s">
        <v>84</v>
      </c>
    </row>
    <row r="127" spans="1:1" x14ac:dyDescent="0.35">
      <c r="A127" s="1" t="s">
        <v>0</v>
      </c>
    </row>
    <row r="128" spans="1:1" x14ac:dyDescent="0.35">
      <c r="A128" s="1" t="s">
        <v>0</v>
      </c>
    </row>
    <row r="129" spans="1:1" x14ac:dyDescent="0.35">
      <c r="A129" s="1" t="s">
        <v>0</v>
      </c>
    </row>
    <row r="130" spans="1:1" x14ac:dyDescent="0.35">
      <c r="A130" s="1" t="s">
        <v>113</v>
      </c>
    </row>
    <row r="131" spans="1:1" x14ac:dyDescent="0.35">
      <c r="A131" s="1" t="s">
        <v>114</v>
      </c>
    </row>
    <row r="132" spans="1:1" x14ac:dyDescent="0.35">
      <c r="A132" s="1" t="s">
        <v>115</v>
      </c>
    </row>
    <row r="133" spans="1:1" x14ac:dyDescent="0.35">
      <c r="A133" s="1" t="s">
        <v>116</v>
      </c>
    </row>
    <row r="134" spans="1:1" x14ac:dyDescent="0.35">
      <c r="A134" s="1" t="s">
        <v>84</v>
      </c>
    </row>
    <row r="135" spans="1:1" x14ac:dyDescent="0.35">
      <c r="A135" s="1" t="s">
        <v>0</v>
      </c>
    </row>
    <row r="136" spans="1:1" x14ac:dyDescent="0.35">
      <c r="A136" s="1" t="s">
        <v>45</v>
      </c>
    </row>
    <row r="137" spans="1:1" x14ac:dyDescent="0.35">
      <c r="A137" s="7" t="str">
        <f>CONCATENATE("  permit udp hostname ",SETUP!B24," any eq 5060 ")</f>
        <v xml:space="preserve">  permit udp hostname pbx.dhitechnical.com any eq 5060 </v>
      </c>
    </row>
    <row r="138" spans="1:1" x14ac:dyDescent="0.35">
      <c r="A138" s="1" t="s">
        <v>84</v>
      </c>
    </row>
    <row r="139" spans="1:1" x14ac:dyDescent="0.35">
      <c r="A139" s="1" t="s">
        <v>0</v>
      </c>
    </row>
    <row r="140" spans="1:1" x14ac:dyDescent="0.35">
      <c r="A140" s="1" t="s">
        <v>0</v>
      </c>
    </row>
    <row r="141" spans="1:1" x14ac:dyDescent="0.35">
      <c r="A141" s="1" t="s">
        <v>0</v>
      </c>
    </row>
    <row r="142" spans="1:1" x14ac:dyDescent="0.35">
      <c r="A142" s="1" t="s">
        <v>117</v>
      </c>
    </row>
    <row r="143" spans="1:1" x14ac:dyDescent="0.35">
      <c r="A143" s="1" t="s">
        <v>118</v>
      </c>
    </row>
    <row r="144" spans="1:1" x14ac:dyDescent="0.35">
      <c r="A144" s="1" t="s">
        <v>119</v>
      </c>
    </row>
    <row r="145" spans="1:1" x14ac:dyDescent="0.35">
      <c r="A145" s="1" t="s">
        <v>84</v>
      </c>
    </row>
    <row r="146" spans="1:1" x14ac:dyDescent="0.35">
      <c r="A146" s="1" t="s">
        <v>0</v>
      </c>
    </row>
    <row r="147" spans="1:1" x14ac:dyDescent="0.35">
      <c r="A147" s="1" t="s">
        <v>0</v>
      </c>
    </row>
    <row r="148" spans="1:1" x14ac:dyDescent="0.35">
      <c r="A148" s="1" t="s">
        <v>0</v>
      </c>
    </row>
    <row r="149" spans="1:1" x14ac:dyDescent="0.35">
      <c r="A149" s="7" t="str">
        <f>CONCATENATE("ip route 0.0.0.0 0.0.0.0 ",SETUP!B15)</f>
        <v>ip route 0.0.0.0 0.0.0.0 172.16.0.1</v>
      </c>
    </row>
    <row r="150" spans="1:1" x14ac:dyDescent="0.35">
      <c r="A150" s="1" t="s">
        <v>0</v>
      </c>
    </row>
    <row r="151" spans="1:1" x14ac:dyDescent="0.35">
      <c r="A151" s="1" t="s">
        <v>46</v>
      </c>
    </row>
    <row r="152" spans="1:1" x14ac:dyDescent="0.35">
      <c r="A152" s="1" t="s">
        <v>47</v>
      </c>
    </row>
    <row r="153" spans="1:1" x14ac:dyDescent="0.35">
      <c r="A153" s="1" t="s">
        <v>48</v>
      </c>
    </row>
    <row r="154" spans="1:1" x14ac:dyDescent="0.35">
      <c r="A154" s="1" t="s">
        <v>49</v>
      </c>
    </row>
    <row r="155" spans="1:1" x14ac:dyDescent="0.35">
      <c r="A155" s="1" t="s">
        <v>50</v>
      </c>
    </row>
    <row r="156" spans="1:1" x14ac:dyDescent="0.35">
      <c r="A156" s="1" t="s">
        <v>51</v>
      </c>
    </row>
    <row r="157" spans="1:1" x14ac:dyDescent="0.35">
      <c r="A157" s="1" t="s">
        <v>52</v>
      </c>
    </row>
    <row r="158" spans="1:1" x14ac:dyDescent="0.35">
      <c r="A158" s="1" t="s">
        <v>53</v>
      </c>
    </row>
    <row r="159" spans="1:1" x14ac:dyDescent="0.35">
      <c r="A159" s="1" t="s">
        <v>0</v>
      </c>
    </row>
    <row r="160" spans="1:1" x14ac:dyDescent="0.35">
      <c r="A160" s="1" t="s">
        <v>0</v>
      </c>
    </row>
    <row r="161" spans="1:1" x14ac:dyDescent="0.35">
      <c r="A161" s="1" t="s">
        <v>0</v>
      </c>
    </row>
    <row r="162" spans="1:1" x14ac:dyDescent="0.35">
      <c r="A162" s="1" t="s">
        <v>54</v>
      </c>
    </row>
    <row r="163" spans="1:1" x14ac:dyDescent="0.35">
      <c r="A163" s="1" t="s">
        <v>55</v>
      </c>
    </row>
    <row r="164" spans="1:1" x14ac:dyDescent="0.35">
      <c r="A164" s="1" t="s">
        <v>0</v>
      </c>
    </row>
    <row r="165" spans="1:1" x14ac:dyDescent="0.35">
      <c r="A165" s="1" t="s">
        <v>0</v>
      </c>
    </row>
    <row r="166" spans="1:1" x14ac:dyDescent="0.35">
      <c r="A166" s="1" t="s">
        <v>0</v>
      </c>
    </row>
    <row r="167" spans="1:1" x14ac:dyDescent="0.35">
      <c r="A167" s="1" t="s">
        <v>56</v>
      </c>
    </row>
    <row r="168" spans="1:1" x14ac:dyDescent="0.35">
      <c r="A168" s="1" t="s">
        <v>57</v>
      </c>
    </row>
    <row r="169" spans="1:1" x14ac:dyDescent="0.35">
      <c r="A169" s="1" t="s">
        <v>58</v>
      </c>
    </row>
    <row r="170" spans="1:1" x14ac:dyDescent="0.35">
      <c r="A170" s="1" t="s">
        <v>84</v>
      </c>
    </row>
    <row r="171" spans="1:1" x14ac:dyDescent="0.35">
      <c r="A171" s="1" t="s">
        <v>0</v>
      </c>
    </row>
    <row r="172" spans="1:1" x14ac:dyDescent="0.35">
      <c r="A172" s="1" t="s">
        <v>0</v>
      </c>
    </row>
    <row r="173" spans="1:1" x14ac:dyDescent="0.35">
      <c r="A173" s="1" t="s">
        <v>0</v>
      </c>
    </row>
    <row r="174" spans="1:1" x14ac:dyDescent="0.35">
      <c r="A174" s="1" t="s">
        <v>59</v>
      </c>
    </row>
    <row r="175" spans="1:1" x14ac:dyDescent="0.35">
      <c r="A175" s="1" t="s">
        <v>60</v>
      </c>
    </row>
    <row r="176" spans="1:1" x14ac:dyDescent="0.35">
      <c r="A176" s="1" t="s">
        <v>61</v>
      </c>
    </row>
    <row r="177" spans="1:1" x14ac:dyDescent="0.35">
      <c r="A177" s="7" t="str">
        <f>CONCATENATE("  sip-server primary ",SETUP!B24)</f>
        <v xml:space="preserve">  sip-server primary pbx.dhitechnical.com</v>
      </c>
    </row>
    <row r="178" spans="1:1" x14ac:dyDescent="0.35">
      <c r="A178" s="7" t="str">
        <f>CONCATENATE("  domain ",SETUP!B24)</f>
        <v xml:space="preserve">  domain pbx.dhitechnical.com</v>
      </c>
    </row>
    <row r="179" spans="1:1" x14ac:dyDescent="0.35">
      <c r="A179" s="7" t="str">
        <f>CONCATENATE("  register ",SETUP!B22," auth-name ",SETUP!B22," password ",SETUP!B23)</f>
        <v xml:space="preserve">  register USERNAME auth-name USERNAME password PASSWORD</v>
      </c>
    </row>
    <row r="180" spans="1:1" x14ac:dyDescent="0.35">
      <c r="A180" s="1" t="s">
        <v>62</v>
      </c>
    </row>
    <row r="181" spans="1:1" x14ac:dyDescent="0.35">
      <c r="A181" s="1" t="s">
        <v>63</v>
      </c>
    </row>
    <row r="182" spans="1:1" x14ac:dyDescent="0.35">
      <c r="A182" s="7" t="str">
        <f>CONCATENATE("  authentication username ",SETUP!B22," password ",SETUP!B23)</f>
        <v xml:space="preserve">  authentication username USERNAME password PASSWORD</v>
      </c>
    </row>
    <row r="183" spans="1:1" x14ac:dyDescent="0.35">
      <c r="A183" s="1" t="s">
        <v>84</v>
      </c>
    </row>
    <row r="184" spans="1:1" x14ac:dyDescent="0.35">
      <c r="A184" s="1" t="s">
        <v>0</v>
      </c>
    </row>
    <row r="185" spans="1:1" x14ac:dyDescent="0.35">
      <c r="A185" s="1" t="s">
        <v>0</v>
      </c>
    </row>
    <row r="186" spans="1:1" x14ac:dyDescent="0.35">
      <c r="A186" s="1" t="s">
        <v>64</v>
      </c>
    </row>
    <row r="187" spans="1:1" x14ac:dyDescent="0.35">
      <c r="A187" s="1" t="s">
        <v>65</v>
      </c>
    </row>
    <row r="188" spans="1:1" x14ac:dyDescent="0.35">
      <c r="A188" s="1" t="s">
        <v>120</v>
      </c>
    </row>
    <row r="189" spans="1:1" x14ac:dyDescent="0.35">
      <c r="A189" s="1" t="s">
        <v>66</v>
      </c>
    </row>
    <row r="190" spans="1:1" x14ac:dyDescent="0.35">
      <c r="A190" s="1" t="s">
        <v>67</v>
      </c>
    </row>
    <row r="191" spans="1:1" x14ac:dyDescent="0.35">
      <c r="A191" s="1" t="s">
        <v>68</v>
      </c>
    </row>
    <row r="192" spans="1:1" x14ac:dyDescent="0.35">
      <c r="A192" s="1" t="s">
        <v>69</v>
      </c>
    </row>
    <row r="193" spans="1:1" x14ac:dyDescent="0.35">
      <c r="A193" s="1" t="s">
        <v>84</v>
      </c>
    </row>
    <row r="194" spans="1:1" x14ac:dyDescent="0.35">
      <c r="A194" s="1" t="s">
        <v>0</v>
      </c>
    </row>
    <row r="195" spans="1:1" x14ac:dyDescent="0.35">
      <c r="A195" s="1" t="s">
        <v>0</v>
      </c>
    </row>
    <row r="196" spans="1:1" x14ac:dyDescent="0.35">
      <c r="A196" s="1" t="s">
        <v>70</v>
      </c>
    </row>
    <row r="197" spans="1:1" x14ac:dyDescent="0.35">
      <c r="A197" s="1" t="s">
        <v>71</v>
      </c>
    </row>
    <row r="198" spans="1:1" x14ac:dyDescent="0.35">
      <c r="A198" s="1" t="s">
        <v>72</v>
      </c>
    </row>
    <row r="199" spans="1:1" x14ac:dyDescent="0.35">
      <c r="A199" s="1" t="s">
        <v>84</v>
      </c>
    </row>
    <row r="200" spans="1:1" x14ac:dyDescent="0.35">
      <c r="A200" s="1" t="s">
        <v>0</v>
      </c>
    </row>
    <row r="201" spans="1:1" x14ac:dyDescent="0.35">
      <c r="A201" s="1" t="s">
        <v>0</v>
      </c>
    </row>
    <row r="202" spans="1:1" x14ac:dyDescent="0.35">
      <c r="A202" s="1" t="s">
        <v>73</v>
      </c>
    </row>
    <row r="203" spans="1:1" x14ac:dyDescent="0.35">
      <c r="A203" s="1" t="s">
        <v>74</v>
      </c>
    </row>
    <row r="204" spans="1:1" x14ac:dyDescent="0.35">
      <c r="A204" s="1" t="s">
        <v>72</v>
      </c>
    </row>
    <row r="205" spans="1:1" x14ac:dyDescent="0.35">
      <c r="A205" s="1" t="s">
        <v>84</v>
      </c>
    </row>
    <row r="206" spans="1:1" x14ac:dyDescent="0.35">
      <c r="A206" s="1" t="s">
        <v>0</v>
      </c>
    </row>
    <row r="207" spans="1:1" x14ac:dyDescent="0.35">
      <c r="A207" s="1" t="s">
        <v>0</v>
      </c>
    </row>
    <row r="208" spans="1:1" x14ac:dyDescent="0.35">
      <c r="A208" s="1" t="s">
        <v>0</v>
      </c>
    </row>
    <row r="209" spans="1:1" x14ac:dyDescent="0.35">
      <c r="A209" s="1" t="s">
        <v>75</v>
      </c>
    </row>
    <row r="210" spans="1:1" x14ac:dyDescent="0.35">
      <c r="A210" s="1" t="s">
        <v>0</v>
      </c>
    </row>
    <row r="211" spans="1:1" x14ac:dyDescent="0.35">
      <c r="A211" s="1" t="s">
        <v>0</v>
      </c>
    </row>
    <row r="212" spans="1:1" x14ac:dyDescent="0.35">
      <c r="A212" s="1" t="s">
        <v>0</v>
      </c>
    </row>
    <row r="213" spans="1:1" x14ac:dyDescent="0.35">
      <c r="A213" s="1" t="s">
        <v>76</v>
      </c>
    </row>
    <row r="214" spans="1:1" x14ac:dyDescent="0.35">
      <c r="A214" s="1" t="s">
        <v>77</v>
      </c>
    </row>
    <row r="215" spans="1:1" x14ac:dyDescent="0.35">
      <c r="A215" s="1" t="s">
        <v>78</v>
      </c>
    </row>
    <row r="216" spans="1:1" x14ac:dyDescent="0.35">
      <c r="A216" s="1" t="s">
        <v>84</v>
      </c>
    </row>
    <row r="217" spans="1:1" x14ac:dyDescent="0.35">
      <c r="A217" s="1" t="s">
        <v>0</v>
      </c>
    </row>
    <row r="218" spans="1:1" x14ac:dyDescent="0.35">
      <c r="A218" s="1" t="s">
        <v>79</v>
      </c>
    </row>
    <row r="219" spans="1:1" x14ac:dyDescent="0.35">
      <c r="A219" s="1" t="s">
        <v>77</v>
      </c>
    </row>
    <row r="220" spans="1:1" x14ac:dyDescent="0.35">
      <c r="A220" s="1" t="s">
        <v>25</v>
      </c>
    </row>
    <row r="221" spans="1:1" x14ac:dyDescent="0.35">
      <c r="A221" s="1" t="s">
        <v>80</v>
      </c>
    </row>
    <row r="222" spans="1:1" x14ac:dyDescent="0.35">
      <c r="A222" s="1" t="s">
        <v>77</v>
      </c>
    </row>
    <row r="223" spans="1:1" x14ac:dyDescent="0.35">
      <c r="A223" s="1" t="s">
        <v>78</v>
      </c>
    </row>
    <row r="224" spans="1:1" x14ac:dyDescent="0.35">
      <c r="A224" s="1" t="s">
        <v>22</v>
      </c>
    </row>
    <row r="225" spans="1:1" x14ac:dyDescent="0.35">
      <c r="A225" s="1" t="s">
        <v>84</v>
      </c>
    </row>
    <row r="226" spans="1:1" x14ac:dyDescent="0.35">
      <c r="A226" s="1" t="s">
        <v>0</v>
      </c>
    </row>
    <row r="227" spans="1:1" x14ac:dyDescent="0.35">
      <c r="A227" s="1" t="s">
        <v>81</v>
      </c>
    </row>
    <row r="228" spans="1:1" x14ac:dyDescent="0.35">
      <c r="A228" s="1" t="s">
        <v>0</v>
      </c>
    </row>
    <row r="229" spans="1:1" x14ac:dyDescent="0.35">
      <c r="A229" s="1" t="s">
        <v>0</v>
      </c>
    </row>
    <row r="230" spans="1:1" x14ac:dyDescent="0.35">
      <c r="A230" s="1" t="s">
        <v>0</v>
      </c>
    </row>
    <row r="231" spans="1:1" x14ac:dyDescent="0.35">
      <c r="A231" s="1" t="s">
        <v>0</v>
      </c>
    </row>
    <row r="232" spans="1:1" x14ac:dyDescent="0.35">
      <c r="A232" s="1" t="s">
        <v>82</v>
      </c>
    </row>
    <row r="233" spans="1:1" x14ac:dyDescent="0.35">
      <c r="A233" s="1" t="s">
        <v>111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workbookViewId="0">
      <selection activeCell="A19" sqref="A19"/>
    </sheetView>
  </sheetViews>
  <sheetFormatPr defaultColWidth="11" defaultRowHeight="15.7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6" spans="1:1" x14ac:dyDescent="0.25">
      <c r="A6">
        <v>3</v>
      </c>
    </row>
    <row r="7" spans="1:1" x14ac:dyDescent="0.25">
      <c r="A7">
        <v>4</v>
      </c>
    </row>
    <row r="8" spans="1:1" x14ac:dyDescent="0.25">
      <c r="A8">
        <v>7</v>
      </c>
    </row>
    <row r="9" spans="1:1" x14ac:dyDescent="0.25">
      <c r="A9">
        <v>10</v>
      </c>
    </row>
    <row r="10" spans="1:1" x14ac:dyDescent="0.25">
      <c r="A10" s="5" t="s">
        <v>108</v>
      </c>
    </row>
    <row r="12" spans="1:1" x14ac:dyDescent="0.25">
      <c r="A12">
        <v>252</v>
      </c>
    </row>
    <row r="13" spans="1:1" x14ac:dyDescent="0.25">
      <c r="A13">
        <v>248</v>
      </c>
    </row>
    <row r="14" spans="1:1" x14ac:dyDescent="0.25">
      <c r="A14">
        <v>240</v>
      </c>
    </row>
    <row r="15" spans="1:1" x14ac:dyDescent="0.25">
      <c r="A15">
        <v>224</v>
      </c>
    </row>
    <row r="16" spans="1:1" x14ac:dyDescent="0.25">
      <c r="A16">
        <v>192</v>
      </c>
    </row>
    <row r="17" spans="1:1" x14ac:dyDescent="0.25">
      <c r="A17">
        <v>128</v>
      </c>
    </row>
    <row r="18" spans="1:1" x14ac:dyDescent="0.25">
      <c r="A18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F337B19C4AB419419828E1FBA1861" ma:contentTypeVersion="0" ma:contentTypeDescription="Create a new document." ma:contentTypeScope="" ma:versionID="9d6e2a03cad1f1b6370cd653c5627c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9B280-61AE-4593-A987-201BB646CB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73A820-B517-4C60-A10F-60B2AE29E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18FC4E-FAA9-438E-AEC5-894C075B9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SETUP</vt:lpstr>
      <vt:lpstr>TA904</vt:lpstr>
      <vt:lpstr>TA908</vt:lpstr>
      <vt:lpstr>TA908e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Meyer</dc:creator>
  <cp:lastModifiedBy>DHITECHNICAL\paul.mataruso</cp:lastModifiedBy>
  <cp:lastPrinted>2014-03-12T17:06:04Z</cp:lastPrinted>
  <dcterms:created xsi:type="dcterms:W3CDTF">2014-03-11T20:27:45Z</dcterms:created>
  <dcterms:modified xsi:type="dcterms:W3CDTF">2025-09-23T21:37:08Z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0x01010078BF337B19C4AB419419828E1FBA1861</vt:lpwstr>
  </property>
</Properties>
</file>